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970" activeTab="0"/>
  </bookViews>
  <sheets>
    <sheet name="１日目結果" sheetId="1" r:id="rId1"/>
    <sheet name="２日目１位リーグ" sheetId="2" r:id="rId2"/>
    <sheet name="２日目２位リーグ" sheetId="3" r:id="rId3"/>
    <sheet name="試合日程" sheetId="4" r:id="rId4"/>
  </sheets>
  <definedNames>
    <definedName name="_xlnm.Print_Area" localSheetId="0">'１日目結果'!$A$1:$Y$116</definedName>
  </definedNames>
  <calcPr fullCalcOnLoad="1"/>
</workbook>
</file>

<file path=xl/sharedStrings.xml><?xml version="1.0" encoding="utf-8"?>
<sst xmlns="http://schemas.openxmlformats.org/spreadsheetml/2006/main" count="823" uniqueCount="206">
  <si>
    <t>得点</t>
  </si>
  <si>
    <t>失点</t>
  </si>
  <si>
    <t>順位</t>
  </si>
  <si>
    <t>勝</t>
  </si>
  <si>
    <t>分</t>
  </si>
  <si>
    <t>負</t>
  </si>
  <si>
    <t>勝点</t>
  </si>
  <si>
    <t>得失差</t>
  </si>
  <si>
    <t>●</t>
  </si>
  <si>
    <t>○</t>
  </si>
  <si>
    <t>対　　戦</t>
  </si>
  <si>
    <t>*</t>
  </si>
  <si>
    <t>△</t>
  </si>
  <si>
    <t>会場【古河リバーフィールド 】</t>
  </si>
  <si>
    <t>A １位</t>
  </si>
  <si>
    <t>B １位</t>
  </si>
  <si>
    <t>C １位</t>
  </si>
  <si>
    <t>D １位</t>
  </si>
  <si>
    <t>E １位</t>
  </si>
  <si>
    <t>F １位</t>
  </si>
  <si>
    <t>G １位</t>
  </si>
  <si>
    <t>H １位</t>
  </si>
  <si>
    <t>A ２位</t>
  </si>
  <si>
    <t>B ２位</t>
  </si>
  <si>
    <t>C ２位</t>
  </si>
  <si>
    <t>D ２位</t>
  </si>
  <si>
    <t>E ２位</t>
  </si>
  <si>
    <t>F ２位</t>
  </si>
  <si>
    <t>G ２位</t>
  </si>
  <si>
    <t>H ２位</t>
  </si>
  <si>
    <t>＊試合時間は，どの試合も３０分（１５分－５分－１５分）です。</t>
  </si>
  <si>
    <t>*</t>
  </si>
  <si>
    <t>◇１日目：１次リーグ</t>
  </si>
  <si>
    <t>Ａブロック</t>
  </si>
  <si>
    <t>チーム</t>
  </si>
  <si>
    <t>*</t>
  </si>
  <si>
    <t>チーム</t>
  </si>
  <si>
    <t>代表決定戦</t>
  </si>
  <si>
    <t>－</t>
  </si>
  <si>
    <t>Ｂブロック</t>
  </si>
  <si>
    <t>Ｃブロック</t>
  </si>
  <si>
    <t>Ｄブロック</t>
  </si>
  <si>
    <t>Ｅブロック</t>
  </si>
  <si>
    <t>Ｆブロック</t>
  </si>
  <si>
    <t>Ｇブロック</t>
  </si>
  <si>
    <t>古河ＳＳ</t>
  </si>
  <si>
    <t>会場　古河リバーフィールド　Ａ</t>
  </si>
  <si>
    <t>会場　生子運動公園　Ａ</t>
  </si>
  <si>
    <t>会場　生子運動公園　Ｂ</t>
  </si>
  <si>
    <t>会場　　下館総合運動場　Ｂ</t>
  </si>
  <si>
    <t>会場　古河リバーフィールド　Ｂ</t>
  </si>
  <si>
    <t>長須ＳＳＳ</t>
  </si>
  <si>
    <t>★①</t>
  </si>
  <si>
    <t>☆②</t>
  </si>
  <si>
    <t>＊欄外の★①はブロック１位，☆②はブロック２位</t>
  </si>
  <si>
    <t>Aコート</t>
  </si>
  <si>
    <t xml:space="preserve"> Bコート</t>
  </si>
  <si>
    <t>第３４回中村杯争奪少年サッカー大会県西地区予選大会結果</t>
  </si>
  <si>
    <t>チーム</t>
  </si>
  <si>
    <t>水海道ＳＳＳ</t>
  </si>
  <si>
    <t>七重ＳＳＳ</t>
  </si>
  <si>
    <t>五所ＳＳＳ</t>
  </si>
  <si>
    <t>ＧＯＫＡ　ＪＦＣ</t>
  </si>
  <si>
    <t>三和クリアンサス</t>
  </si>
  <si>
    <t>PK</t>
  </si>
  <si>
    <t>古河アズーＳＣ</t>
  </si>
  <si>
    <t>筑西ネストＳМＣ</t>
  </si>
  <si>
    <t>古河ＳＥＶＥＮ　Ｆ　Ｃ</t>
  </si>
  <si>
    <t>ＭＦＣ三妻</t>
  </si>
  <si>
    <t>ＦＣ古河二</t>
  </si>
  <si>
    <t>結城ＷＥＳＴ</t>
  </si>
  <si>
    <t>○</t>
  </si>
  <si>
    <t>結城ＷＥＳＴ</t>
  </si>
  <si>
    <t>会場　古河市中央運動公園サッカー広場</t>
  </si>
  <si>
    <t>岩井オーレＦＣ</t>
  </si>
  <si>
    <t>岩井オーレＦＣ</t>
  </si>
  <si>
    <t>結城小ＳＳＳ</t>
  </si>
  <si>
    <t>セントラルＦＣ</t>
  </si>
  <si>
    <t>岩瀬エルマンダＳＣ</t>
  </si>
  <si>
    <t>エスペランサ総和ＦＣ</t>
  </si>
  <si>
    <t>エスペランサ総和ＦＣ</t>
  </si>
  <si>
    <t>古河ＳＣ</t>
  </si>
  <si>
    <t>Ｈブロック</t>
  </si>
  <si>
    <t>会場　古河市中央運動公園陸上競技場</t>
  </si>
  <si>
    <t>総和南ＦＣ</t>
  </si>
  <si>
    <t>八千代ＪＦＣ</t>
  </si>
  <si>
    <t>八千代ＪＦＣ</t>
  </si>
  <si>
    <t>江川ＳＳＳ</t>
  </si>
  <si>
    <t>下館小あしかびＳＳ</t>
  </si>
  <si>
    <t xml:space="preserve">谷貝ＦＣ </t>
  </si>
  <si>
    <t>坂戸ＳＳＳ</t>
  </si>
  <si>
    <t>坂戸ＳＳＳ</t>
  </si>
  <si>
    <t>協和ＦＣ</t>
  </si>
  <si>
    <t>結城南ＪＦＣ</t>
  </si>
  <si>
    <t>真壁ジュニオール</t>
  </si>
  <si>
    <t>あけのＳＳ</t>
  </si>
  <si>
    <t>絹川ＳＳＳ</t>
  </si>
  <si>
    <t>古河中央ＳＳＳ</t>
  </si>
  <si>
    <t>協和ＦＣ</t>
  </si>
  <si>
    <t>あけのＳＳ</t>
  </si>
  <si>
    <t>境町ＳＳ</t>
  </si>
  <si>
    <t>下妻ＳＳＳ</t>
  </si>
  <si>
    <t>関城イースターズ</t>
  </si>
  <si>
    <t>さしまＳＳＳ</t>
  </si>
  <si>
    <t>南飯田ＳＳＳ</t>
  </si>
  <si>
    <t>古里ＳＣ</t>
  </si>
  <si>
    <t>●</t>
  </si>
  <si>
    <t>下妻ＳＳＳ</t>
  </si>
  <si>
    <t>さしまＳＳＳ</t>
  </si>
  <si>
    <t>バンビーノＳＣ</t>
  </si>
  <si>
    <t>古河アズーＳＣ</t>
  </si>
  <si>
    <t>ＪＳＣしもつま</t>
  </si>
  <si>
    <t>KOBUSI  ＦＣ</t>
  </si>
  <si>
    <t>中ＳＳＳ</t>
  </si>
  <si>
    <t>下妻ＦＣ1984</t>
  </si>
  <si>
    <t>バンビーノＳＣ</t>
  </si>
  <si>
    <t>下妻ＦＣ1984</t>
  </si>
  <si>
    <t>会場　　下館総合運動場　Ａ</t>
  </si>
  <si>
    <t>八千代町ＳＳ</t>
  </si>
  <si>
    <t>М　Ｉ　Ｃ　ＦＣ</t>
  </si>
  <si>
    <t>三和ＳＳＳ</t>
  </si>
  <si>
    <t>下館南ＳＳＳ</t>
  </si>
  <si>
    <t>竹島ＳＳＳ</t>
  </si>
  <si>
    <t>○</t>
  </si>
  <si>
    <t>八千代町ＳＳ</t>
  </si>
  <si>
    <t>A・Ｂ・Ｃ・Ｄ　　    　　　ブロック１位</t>
  </si>
  <si>
    <t>D・Ｆ・Ｇ・Ｈ　　　　      ブロック１位</t>
  </si>
  <si>
    <t>Ｅ・Ｆ・Ｇ・Ｈ　　　  　　ブロック２位</t>
  </si>
  <si>
    <t>A・Ｂ・Ｃ・Ｄ　　　　　　　ブロック２位</t>
  </si>
  <si>
    <t>第３４回中村杯争奪少年サッカー大会県西地区予選組合せ　第２日目(１２月８日(日))</t>
  </si>
  <si>
    <t>◇１位リーグ</t>
  </si>
  <si>
    <t>◇２位リーグ</t>
  </si>
  <si>
    <t>会場【古河市広域中央運動公園陸上競技場 】</t>
  </si>
  <si>
    <t>会場【古河市広域中央運動公園自由広場・サッカー場 】</t>
  </si>
  <si>
    <t>上位2チームが県大会出場・3位チームは代表決定戦</t>
  </si>
  <si>
    <t>中村杯県大会出場チーム（順不同）</t>
  </si>
  <si>
    <t>Aブロック１位</t>
  </si>
  <si>
    <t>Bブロック１位</t>
  </si>
  <si>
    <t>Cブロック１位</t>
  </si>
  <si>
    <t>Dブロック１位</t>
  </si>
  <si>
    <t>Eブロック１位</t>
  </si>
  <si>
    <t>Fブロック１位</t>
  </si>
  <si>
    <t>Gブロック１位</t>
  </si>
  <si>
    <t>Hブロック１位</t>
  </si>
  <si>
    <t>○　Ａ～Dブロック３位</t>
  </si>
  <si>
    <t>　対　</t>
  </si>
  <si>
    <t>D～Hブロック３位</t>
  </si>
  <si>
    <t>代表決定戦</t>
  </si>
  <si>
    <t>古河ＳＳ</t>
  </si>
  <si>
    <t>試合時間</t>
  </si>
  <si>
    <t>◆３チーム＋３チームの場合（Aブロック＋Bブロック）</t>
  </si>
  <si>
    <t>◆２面　４チーム×３ﾌﾞﾛｯｸの場合</t>
  </si>
  <si>
    <t>時　　間</t>
  </si>
  <si>
    <t>審判</t>
  </si>
  <si>
    <t>～</t>
  </si>
  <si>
    <t>Ａ①</t>
  </si>
  <si>
    <t>VS</t>
  </si>
  <si>
    <t>Ａ②</t>
  </si>
  <si>
    <t>Ｂ①・Ｂ③</t>
  </si>
  <si>
    <t>①-1</t>
  </si>
  <si>
    <t>①-2</t>
  </si>
  <si>
    <t>：</t>
  </si>
  <si>
    <t>①-3</t>
  </si>
  <si>
    <t>①-4</t>
  </si>
  <si>
    <t>Ｂ①</t>
  </si>
  <si>
    <t>Ｂ②</t>
  </si>
  <si>
    <t>Ａ①・Ａ②</t>
  </si>
  <si>
    <t>②-1</t>
  </si>
  <si>
    <t>②-2</t>
  </si>
  <si>
    <t>②-3</t>
  </si>
  <si>
    <t>③-4</t>
  </si>
  <si>
    <t>Ａ③</t>
  </si>
  <si>
    <t>Ｂ①・Ｂ②</t>
  </si>
  <si>
    <t>③-1</t>
  </si>
  <si>
    <t>③-2</t>
  </si>
  <si>
    <t>③-3</t>
  </si>
  <si>
    <t>Ｂ③</t>
  </si>
  <si>
    <t>Ａ②・Ａ③</t>
  </si>
  <si>
    <t>Ｂ②・Ｂ③</t>
  </si>
  <si>
    <t>Ａ①・Ａ③</t>
  </si>
  <si>
    <t>＊アルファベットの若い方をＡ，そうでない方をＢと考えて下さい。</t>
  </si>
  <si>
    <t>＊試合時間は，どの試合も４０分（２０分－５分－２０分）です。</t>
  </si>
  <si>
    <t>◆４チームの場合</t>
  </si>
  <si>
    <t>＊○の数字が試合順を表し：会場名の末尾、○なしの数字がﾁｰﾑを表す。</t>
  </si>
  <si>
    <t>①</t>
  </si>
  <si>
    <t>②</t>
  </si>
  <si>
    <t>③・④</t>
  </si>
  <si>
    <t>③</t>
  </si>
  <si>
    <t>④</t>
  </si>
  <si>
    <t>①・②</t>
  </si>
  <si>
    <t>②・④</t>
  </si>
  <si>
    <t>①・③</t>
  </si>
  <si>
    <t>②・③</t>
  </si>
  <si>
    <t>①・④</t>
  </si>
  <si>
    <t>◆４チーム（Ａブロック）＋３チーム（Ｂブロック）の場合</t>
  </si>
  <si>
    <t>Ａ④</t>
  </si>
  <si>
    <t>Ａ③・Ａ④</t>
  </si>
  <si>
    <t>Ａ②・Ａ④</t>
  </si>
  <si>
    <t>Ａ①・Ａ④</t>
  </si>
  <si>
    <t>＊４チームブロックをＡ，３チームブロックＢと考えて下さい。</t>
  </si>
  <si>
    <t>＊試合時間は，</t>
  </si>
  <si>
    <t>４チームリーグ戦は３０分（１５分－５分－１５分）です。</t>
  </si>
  <si>
    <t>３チームリーグ戦は４０分（２０分－５分－２０分）です。</t>
  </si>
  <si>
    <t>＊試合数が多いので，スムーズに進むようご協力をお願いいたします。</t>
  </si>
  <si>
    <t>大田ＳＳＳ</t>
  </si>
  <si>
    <t>大田ＳＳＳ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</si>
</sst>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&quot;年&quot;m&quot;月&quot;d&quot;日&quot;"/>
    <numFmt numFmtId="178" formatCode="yyyy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ゴシック"/>
      <family val="3"/>
    </font>
    <font>
      <b/>
      <sz val="10.5"/>
      <name val="ＭＳ 明朝"/>
      <family val="1"/>
    </font>
    <font>
      <sz val="10"/>
      <name val="ＭＳ Ｐゴシック"/>
      <family val="3"/>
    </font>
    <font>
      <b/>
      <sz val="12"/>
      <name val="ＭＳ 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0" xfId="0" applyNumberFormat="1" applyBorder="1" applyAlignment="1">
      <alignment/>
    </xf>
    <xf numFmtId="0" fontId="10" fillId="0" borderId="0" xfId="0" applyFont="1" applyAlignment="1">
      <alignment/>
    </xf>
    <xf numFmtId="20" fontId="10" fillId="0" borderId="0" xfId="0" applyNumberFormat="1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3" fillId="0" borderId="0" xfId="61" applyFont="1" applyBorder="1" applyAlignment="1">
      <alignment horizontal="center" vertical="center"/>
      <protection/>
    </xf>
    <xf numFmtId="0" fontId="11" fillId="0" borderId="0" xfId="61" applyFont="1" applyBorder="1" applyAlignment="1">
      <alignment horizontal="center" vertical="center"/>
      <protection/>
    </xf>
    <xf numFmtId="0" fontId="0" fillId="0" borderId="0" xfId="61" applyBorder="1">
      <alignment vertical="center"/>
      <protection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 vertical="center"/>
    </xf>
    <xf numFmtId="176" fontId="0" fillId="0" borderId="14" xfId="0" applyNumberForma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34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20" fontId="1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20" fontId="2" fillId="0" borderId="0" xfId="0" applyNumberFormat="1" applyFont="1" applyAlignment="1">
      <alignment/>
    </xf>
    <xf numFmtId="20" fontId="10" fillId="0" borderId="0" xfId="0" applyNumberFormat="1" applyFont="1" applyAlignment="1">
      <alignment horizontal="right"/>
    </xf>
    <xf numFmtId="0" fontId="10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11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left" vertical="center" shrinkToFit="1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20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78" fontId="14" fillId="0" borderId="0" xfId="0" applyNumberFormat="1" applyFont="1" applyFill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県西５年生組合せ（H22）6チーム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14</xdr:row>
      <xdr:rowOff>0</xdr:rowOff>
    </xdr:from>
    <xdr:to>
      <xdr:col>10</xdr:col>
      <xdr:colOff>123825</xdr:colOff>
      <xdr:row>14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95750" y="5629275"/>
          <a:ext cx="1257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.B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の１位</a:t>
          </a:r>
        </a:p>
      </xdr:txBody>
    </xdr:sp>
    <xdr:clientData/>
  </xdr:twoCellAnchor>
  <xdr:twoCellAnchor>
    <xdr:from>
      <xdr:col>12</xdr:col>
      <xdr:colOff>247650</xdr:colOff>
      <xdr:row>14</xdr:row>
      <xdr:rowOff>0</xdr:rowOff>
    </xdr:from>
    <xdr:to>
      <xdr:col>15</xdr:col>
      <xdr:colOff>152400</xdr:colOff>
      <xdr:row>14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334125" y="562927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の１位</a:t>
          </a:r>
        </a:p>
      </xdr:txBody>
    </xdr:sp>
    <xdr:clientData/>
  </xdr:twoCellAnchor>
  <xdr:twoCellAnchor>
    <xdr:from>
      <xdr:col>7</xdr:col>
      <xdr:colOff>152400</xdr:colOff>
      <xdr:row>14</xdr:row>
      <xdr:rowOff>0</xdr:rowOff>
    </xdr:from>
    <xdr:to>
      <xdr:col>10</xdr:col>
      <xdr:colOff>123825</xdr:colOff>
      <xdr:row>14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095750" y="5629275"/>
          <a:ext cx="1257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の１位</a:t>
          </a:r>
        </a:p>
      </xdr:txBody>
    </xdr:sp>
    <xdr:clientData/>
  </xdr:twoCellAnchor>
  <xdr:twoCellAnchor>
    <xdr:from>
      <xdr:col>12</xdr:col>
      <xdr:colOff>247650</xdr:colOff>
      <xdr:row>14</xdr:row>
      <xdr:rowOff>0</xdr:rowOff>
    </xdr:from>
    <xdr:to>
      <xdr:col>15</xdr:col>
      <xdr:colOff>152400</xdr:colOff>
      <xdr:row>14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334125" y="562927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J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の１位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6"/>
  <sheetViews>
    <sheetView tabSelected="1" zoomScaleSheetLayoutView="100" zoomScalePageLayoutView="0" workbookViewId="0" topLeftCell="A1">
      <selection activeCell="M3" sqref="M3"/>
    </sheetView>
  </sheetViews>
  <sheetFormatPr defaultColWidth="9.00390625" defaultRowHeight="13.5"/>
  <cols>
    <col min="1" max="1" width="17.25390625" style="16" customWidth="1"/>
    <col min="2" max="24" width="4.50390625" style="16" customWidth="1"/>
    <col min="25" max="25" width="4.875" style="16" customWidth="1"/>
    <col min="26" max="16384" width="9.00390625" style="16" customWidth="1"/>
  </cols>
  <sheetData>
    <row r="1" spans="1:21" ht="14.25">
      <c r="A1" s="39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9:28" ht="14.25">
      <c r="I2" s="23"/>
      <c r="J2" s="24"/>
      <c r="K2" s="24"/>
      <c r="L2" s="24"/>
      <c r="M2" s="24"/>
      <c r="N2" s="24"/>
      <c r="O2" s="24"/>
      <c r="P2" s="25"/>
      <c r="Q2" s="25"/>
      <c r="R2" s="25"/>
      <c r="S2" s="24"/>
      <c r="T2" s="24"/>
      <c r="U2" s="24"/>
      <c r="V2" s="24"/>
      <c r="W2" s="24"/>
      <c r="X2" s="24"/>
      <c r="Y2" s="24"/>
      <c r="Z2" s="24"/>
      <c r="AA2" s="85"/>
      <c r="AB2" s="85"/>
    </row>
    <row r="3" spans="9:28" ht="14.25">
      <c r="I3" s="23"/>
      <c r="J3" s="24"/>
      <c r="K3" s="24"/>
      <c r="L3" s="24"/>
      <c r="M3" s="24"/>
      <c r="N3" s="24"/>
      <c r="O3" s="24"/>
      <c r="P3" s="25"/>
      <c r="Q3" s="27" t="s">
        <v>54</v>
      </c>
      <c r="S3" s="24"/>
      <c r="T3" s="24"/>
      <c r="U3" s="24"/>
      <c r="W3" s="24"/>
      <c r="X3" s="24"/>
      <c r="Y3" s="24"/>
      <c r="Z3" s="24"/>
      <c r="AA3" s="26"/>
      <c r="AB3" s="26"/>
    </row>
    <row r="4" spans="1:25" ht="13.5">
      <c r="A4" s="42" t="s">
        <v>32</v>
      </c>
      <c r="B4" s="43"/>
      <c r="C4" s="43"/>
      <c r="D4" s="108">
        <v>41609</v>
      </c>
      <c r="E4" s="108"/>
      <c r="F4" s="108"/>
      <c r="G4" s="108"/>
      <c r="H4" s="108"/>
      <c r="I4" s="108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6" ht="13.5">
      <c r="A5" s="25" t="s">
        <v>33</v>
      </c>
      <c r="B5" s="42" t="s">
        <v>46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38"/>
    </row>
    <row r="6" spans="1:26" ht="13.5">
      <c r="A6" s="18" t="s">
        <v>58</v>
      </c>
      <c r="B6" s="82" t="str">
        <f>A7</f>
        <v>古河ＳＳ</v>
      </c>
      <c r="C6" s="83"/>
      <c r="D6" s="84"/>
      <c r="E6" s="82" t="str">
        <f>A8</f>
        <v>水海道ＳＳＳ</v>
      </c>
      <c r="F6" s="83"/>
      <c r="G6" s="84"/>
      <c r="H6" s="76" t="str">
        <f>A9</f>
        <v>七重ＳＳＳ</v>
      </c>
      <c r="I6" s="77"/>
      <c r="J6" s="78"/>
      <c r="K6" s="82"/>
      <c r="L6" s="83"/>
      <c r="M6" s="84"/>
      <c r="N6" s="82"/>
      <c r="O6" s="83"/>
      <c r="P6" s="84"/>
      <c r="Q6" s="28" t="s">
        <v>3</v>
      </c>
      <c r="R6" s="28" t="s">
        <v>4</v>
      </c>
      <c r="S6" s="28" t="s">
        <v>5</v>
      </c>
      <c r="T6" s="28" t="s">
        <v>6</v>
      </c>
      <c r="U6" s="28" t="s">
        <v>0</v>
      </c>
      <c r="V6" s="28" t="s">
        <v>1</v>
      </c>
      <c r="W6" s="28" t="s">
        <v>7</v>
      </c>
      <c r="X6" s="28" t="s">
        <v>2</v>
      </c>
      <c r="Y6" s="42"/>
      <c r="Z6" s="32"/>
    </row>
    <row r="7" spans="1:26" ht="13.5">
      <c r="A7" s="41" t="s">
        <v>45</v>
      </c>
      <c r="B7" s="29" t="s">
        <v>35</v>
      </c>
      <c r="C7" s="30" t="s">
        <v>35</v>
      </c>
      <c r="D7" s="31" t="s">
        <v>35</v>
      </c>
      <c r="E7" s="29">
        <v>4</v>
      </c>
      <c r="F7" s="30" t="s">
        <v>9</v>
      </c>
      <c r="G7" s="31">
        <v>0</v>
      </c>
      <c r="H7" s="29">
        <v>4</v>
      </c>
      <c r="I7" s="30" t="s">
        <v>9</v>
      </c>
      <c r="J7" s="31">
        <v>2</v>
      </c>
      <c r="K7" s="29"/>
      <c r="L7" s="30"/>
      <c r="M7" s="31"/>
      <c r="N7" s="29"/>
      <c r="O7" s="30"/>
      <c r="P7" s="31"/>
      <c r="Q7" s="18">
        <f>COUNTIF(B7:P7,"○")</f>
        <v>2</v>
      </c>
      <c r="R7" s="18">
        <f>COUNTIF(C7:Q7,"△")</f>
        <v>0</v>
      </c>
      <c r="S7" s="18">
        <f>COUNTIF(D7:R7,"●")</f>
        <v>0</v>
      </c>
      <c r="T7" s="18">
        <f>Q7*3+R7*1</f>
        <v>6</v>
      </c>
      <c r="U7" s="44">
        <f>E7+H7+K7+N7</f>
        <v>8</v>
      </c>
      <c r="V7" s="44">
        <f>G7+J7+M7+P7</f>
        <v>2</v>
      </c>
      <c r="W7" s="45">
        <f>U7-V7</f>
        <v>6</v>
      </c>
      <c r="X7" s="44">
        <f>RANK(T7,T7:T9,)</f>
        <v>1</v>
      </c>
      <c r="Y7" s="42" t="s">
        <v>52</v>
      </c>
      <c r="Z7" s="32"/>
    </row>
    <row r="8" spans="1:26" ht="13.5">
      <c r="A8" s="18" t="s">
        <v>59</v>
      </c>
      <c r="B8" s="29">
        <v>0</v>
      </c>
      <c r="C8" s="30" t="s">
        <v>8</v>
      </c>
      <c r="D8" s="31">
        <v>4</v>
      </c>
      <c r="E8" s="29" t="s">
        <v>35</v>
      </c>
      <c r="F8" s="30" t="s">
        <v>35</v>
      </c>
      <c r="G8" s="31" t="s">
        <v>35</v>
      </c>
      <c r="H8" s="29">
        <v>0</v>
      </c>
      <c r="I8" s="30" t="s">
        <v>8</v>
      </c>
      <c r="J8" s="31">
        <v>5</v>
      </c>
      <c r="K8" s="29"/>
      <c r="L8" s="30"/>
      <c r="M8" s="31"/>
      <c r="N8" s="29"/>
      <c r="O8" s="30"/>
      <c r="P8" s="31"/>
      <c r="Q8" s="18">
        <f>COUNTIF(B8:P8,"○")</f>
        <v>0</v>
      </c>
      <c r="R8" s="18">
        <f>COUNTIF(C8:Q8,"△")</f>
        <v>0</v>
      </c>
      <c r="S8" s="18">
        <f>COUNTIF(D8:R8,"●")</f>
        <v>1</v>
      </c>
      <c r="T8" s="18">
        <f>Q8*3+R8*1</f>
        <v>0</v>
      </c>
      <c r="U8" s="44">
        <f>B8+H8+K8+N8</f>
        <v>0</v>
      </c>
      <c r="V8" s="44">
        <f>D8+J8+M8+P8</f>
        <v>9</v>
      </c>
      <c r="W8" s="45">
        <f>U8-V8</f>
        <v>-9</v>
      </c>
      <c r="X8" s="44">
        <f>RANK(T8,T7:T9,)</f>
        <v>3</v>
      </c>
      <c r="Y8" s="42"/>
      <c r="Z8" s="32"/>
    </row>
    <row r="9" spans="1:26" ht="13.5">
      <c r="A9" s="18" t="s">
        <v>60</v>
      </c>
      <c r="B9" s="29">
        <v>2</v>
      </c>
      <c r="C9" s="30" t="s">
        <v>8</v>
      </c>
      <c r="D9" s="31">
        <v>4</v>
      </c>
      <c r="E9" s="29">
        <v>5</v>
      </c>
      <c r="F9" s="30" t="s">
        <v>9</v>
      </c>
      <c r="G9" s="31">
        <v>0</v>
      </c>
      <c r="H9" s="29" t="s">
        <v>35</v>
      </c>
      <c r="I9" s="30" t="s">
        <v>35</v>
      </c>
      <c r="J9" s="31" t="s">
        <v>35</v>
      </c>
      <c r="K9" s="29"/>
      <c r="L9" s="30"/>
      <c r="M9" s="31"/>
      <c r="N9" s="29"/>
      <c r="O9" s="30"/>
      <c r="P9" s="31"/>
      <c r="Q9" s="18">
        <f>COUNTIF(B9:P9,"○")</f>
        <v>1</v>
      </c>
      <c r="R9" s="18">
        <f>COUNTIF(C9:Q9,"△")</f>
        <v>0</v>
      </c>
      <c r="S9" s="18">
        <f>COUNTIF(D9:R9,"●")</f>
        <v>0</v>
      </c>
      <c r="T9" s="18">
        <f>Q9*3+R9*1</f>
        <v>3</v>
      </c>
      <c r="U9" s="44">
        <f>B9+E9+K9+N9</f>
        <v>7</v>
      </c>
      <c r="V9" s="44">
        <f>D9+G9+M9+P9</f>
        <v>4</v>
      </c>
      <c r="W9" s="45">
        <f>U9-V9</f>
        <v>3</v>
      </c>
      <c r="X9" s="44">
        <f>RANK(T9,T7:T9,)</f>
        <v>2</v>
      </c>
      <c r="Y9" s="42"/>
      <c r="Z9" s="32"/>
    </row>
    <row r="10" spans="1:26" ht="13.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32"/>
    </row>
    <row r="11" spans="1:26" ht="13.5">
      <c r="A11" s="18" t="s">
        <v>34</v>
      </c>
      <c r="B11" s="82" t="str">
        <f>A12</f>
        <v>五所ＳＳＳ</v>
      </c>
      <c r="C11" s="83"/>
      <c r="D11" s="84"/>
      <c r="E11" s="89" t="str">
        <f>A13</f>
        <v>ＧＯＫＡ　ＪＦＣ</v>
      </c>
      <c r="F11" s="90"/>
      <c r="G11" s="91"/>
      <c r="H11" s="82" t="str">
        <f>A14</f>
        <v>三和クリアンサス</v>
      </c>
      <c r="I11" s="83"/>
      <c r="J11" s="84"/>
      <c r="K11" s="82"/>
      <c r="L11" s="83"/>
      <c r="M11" s="84"/>
      <c r="N11" s="82"/>
      <c r="O11" s="83"/>
      <c r="P11" s="84"/>
      <c r="Q11" s="28" t="s">
        <v>3</v>
      </c>
      <c r="R11" s="28" t="s">
        <v>4</v>
      </c>
      <c r="S11" s="28" t="s">
        <v>5</v>
      </c>
      <c r="T11" s="28" t="s">
        <v>6</v>
      </c>
      <c r="U11" s="28" t="s">
        <v>0</v>
      </c>
      <c r="V11" s="28" t="s">
        <v>1</v>
      </c>
      <c r="W11" s="28" t="s">
        <v>7</v>
      </c>
      <c r="X11" s="28" t="s">
        <v>2</v>
      </c>
      <c r="Y11" s="42"/>
      <c r="Z11" s="32"/>
    </row>
    <row r="12" spans="1:26" ht="13.5">
      <c r="A12" s="47" t="s">
        <v>61</v>
      </c>
      <c r="B12" s="29" t="s">
        <v>35</v>
      </c>
      <c r="C12" s="30" t="s">
        <v>35</v>
      </c>
      <c r="D12" s="31" t="s">
        <v>35</v>
      </c>
      <c r="E12" s="29">
        <v>5</v>
      </c>
      <c r="F12" s="30" t="s">
        <v>9</v>
      </c>
      <c r="G12" s="31">
        <v>0</v>
      </c>
      <c r="H12" s="29">
        <v>2</v>
      </c>
      <c r="I12" s="30" t="s">
        <v>9</v>
      </c>
      <c r="J12" s="31">
        <v>1</v>
      </c>
      <c r="K12" s="29"/>
      <c r="L12" s="30"/>
      <c r="M12" s="31"/>
      <c r="N12" s="29"/>
      <c r="O12" s="30"/>
      <c r="P12" s="31"/>
      <c r="Q12" s="18">
        <f>COUNTIF(B12:P12,"○")</f>
        <v>2</v>
      </c>
      <c r="R12" s="18">
        <f>COUNTIF(C12:Q12,"△")</f>
        <v>0</v>
      </c>
      <c r="S12" s="18">
        <f>COUNTIF(D12:R12,"●")</f>
        <v>0</v>
      </c>
      <c r="T12" s="18">
        <f>Q12*3+R12*1</f>
        <v>6</v>
      </c>
      <c r="U12" s="44">
        <f>E12+H12+K12+N12</f>
        <v>7</v>
      </c>
      <c r="V12" s="44">
        <f>G12+J12+M12+P12</f>
        <v>1</v>
      </c>
      <c r="W12" s="45">
        <f>U12-V12</f>
        <v>6</v>
      </c>
      <c r="X12" s="44">
        <f>RANK(T12,T12:T14,)</f>
        <v>1</v>
      </c>
      <c r="Y12" s="42" t="s">
        <v>53</v>
      </c>
      <c r="Z12" s="32"/>
    </row>
    <row r="13" spans="1:26" ht="13.5">
      <c r="A13" s="18" t="s">
        <v>62</v>
      </c>
      <c r="B13" s="29">
        <v>0</v>
      </c>
      <c r="C13" s="30" t="s">
        <v>8</v>
      </c>
      <c r="D13" s="31">
        <v>5</v>
      </c>
      <c r="E13" s="29" t="s">
        <v>35</v>
      </c>
      <c r="F13" s="30" t="s">
        <v>35</v>
      </c>
      <c r="G13" s="31" t="s">
        <v>35</v>
      </c>
      <c r="H13" s="29">
        <v>0</v>
      </c>
      <c r="I13" s="30" t="s">
        <v>8</v>
      </c>
      <c r="J13" s="31">
        <v>5</v>
      </c>
      <c r="K13" s="29"/>
      <c r="L13" s="30"/>
      <c r="M13" s="31"/>
      <c r="N13" s="29"/>
      <c r="O13" s="30"/>
      <c r="P13" s="31"/>
      <c r="Q13" s="18">
        <f>COUNTIF(B13:P13,"○")</f>
        <v>0</v>
      </c>
      <c r="R13" s="18">
        <f>COUNTIF(C13:Q13,"△")</f>
        <v>0</v>
      </c>
      <c r="S13" s="18">
        <f>COUNTIF(D13:R13,"●")</f>
        <v>1</v>
      </c>
      <c r="T13" s="18">
        <f>Q13*3+R13*1</f>
        <v>0</v>
      </c>
      <c r="U13" s="44">
        <f>B13+H13+K13+N13</f>
        <v>0</v>
      </c>
      <c r="V13" s="44">
        <f>D13+J13+M13+P13</f>
        <v>10</v>
      </c>
      <c r="W13" s="45">
        <f>U13-V13</f>
        <v>-10</v>
      </c>
      <c r="X13" s="44">
        <f>RANK(T13,T12:T14,)</f>
        <v>3</v>
      </c>
      <c r="Y13" s="42"/>
      <c r="Z13" s="32"/>
    </row>
    <row r="14" spans="1:26" ht="13.5">
      <c r="A14" s="18" t="s">
        <v>63</v>
      </c>
      <c r="B14" s="29">
        <v>1</v>
      </c>
      <c r="C14" s="30" t="s">
        <v>8</v>
      </c>
      <c r="D14" s="31">
        <v>2</v>
      </c>
      <c r="E14" s="29">
        <v>5</v>
      </c>
      <c r="F14" s="30" t="s">
        <v>9</v>
      </c>
      <c r="G14" s="31">
        <v>0</v>
      </c>
      <c r="H14" s="29" t="s">
        <v>35</v>
      </c>
      <c r="I14" s="30" t="s">
        <v>35</v>
      </c>
      <c r="J14" s="31" t="s">
        <v>35</v>
      </c>
      <c r="K14" s="29"/>
      <c r="L14" s="30"/>
      <c r="M14" s="31"/>
      <c r="N14" s="29"/>
      <c r="O14" s="30"/>
      <c r="P14" s="31"/>
      <c r="Q14" s="18">
        <f>COUNTIF(B14:P14,"○")</f>
        <v>1</v>
      </c>
      <c r="R14" s="18">
        <f>COUNTIF(C14:Q14,"△")</f>
        <v>0</v>
      </c>
      <c r="S14" s="18">
        <f>COUNTIF(D14:R14,"●")</f>
        <v>0</v>
      </c>
      <c r="T14" s="18">
        <f>Q14*3+R14*1</f>
        <v>3</v>
      </c>
      <c r="U14" s="44">
        <f>B14+E14+K14+N14</f>
        <v>6</v>
      </c>
      <c r="V14" s="44">
        <f>D14+G14+M14+P14</f>
        <v>2</v>
      </c>
      <c r="W14" s="45">
        <f>U14-V14</f>
        <v>4</v>
      </c>
      <c r="X14" s="44">
        <f>RANK(T14,T12:T14,)</f>
        <v>2</v>
      </c>
      <c r="Z14" s="32"/>
    </row>
    <row r="15" spans="1:26" ht="13.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>
        <v>2</v>
      </c>
      <c r="N15" s="25" t="s">
        <v>64</v>
      </c>
      <c r="O15" s="46">
        <v>0</v>
      </c>
      <c r="P15" s="42"/>
      <c r="Q15" s="42"/>
      <c r="R15" s="42"/>
      <c r="S15" s="42"/>
      <c r="T15" s="42"/>
      <c r="U15" s="92"/>
      <c r="V15" s="92"/>
      <c r="W15" s="42"/>
      <c r="X15" s="42"/>
      <c r="Y15" s="42"/>
      <c r="Z15" s="32"/>
    </row>
    <row r="16" spans="1:26" ht="13.5">
      <c r="A16" s="42"/>
      <c r="B16" s="42" t="s">
        <v>37</v>
      </c>
      <c r="C16" s="42"/>
      <c r="D16" s="42"/>
      <c r="E16" s="42"/>
      <c r="G16" s="42" t="s">
        <v>45</v>
      </c>
      <c r="H16" s="42"/>
      <c r="I16" s="42"/>
      <c r="J16" s="42"/>
      <c r="K16" s="42"/>
      <c r="L16" s="42"/>
      <c r="M16" s="25">
        <v>0</v>
      </c>
      <c r="N16" s="25" t="s">
        <v>38</v>
      </c>
      <c r="O16" s="25">
        <v>0</v>
      </c>
      <c r="P16" s="42"/>
      <c r="Q16" s="42"/>
      <c r="R16" s="42" t="s">
        <v>61</v>
      </c>
      <c r="S16" s="42"/>
      <c r="T16" s="42"/>
      <c r="U16" s="42"/>
      <c r="V16" s="42"/>
      <c r="W16" s="42"/>
      <c r="X16" s="42"/>
      <c r="Y16" s="42"/>
      <c r="Z16" s="32"/>
    </row>
    <row r="17" spans="1:26" ht="13.5">
      <c r="A17" s="42"/>
      <c r="B17" s="43"/>
      <c r="C17" s="43"/>
      <c r="D17" s="43"/>
      <c r="E17" s="43"/>
      <c r="F17" s="43"/>
      <c r="G17" s="43"/>
      <c r="H17" s="43"/>
      <c r="I17" s="42"/>
      <c r="J17" s="42"/>
      <c r="K17" s="42"/>
      <c r="L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32"/>
    </row>
    <row r="18" spans="1:26" ht="13.5">
      <c r="A18" s="25" t="s">
        <v>39</v>
      </c>
      <c r="B18" s="42" t="s">
        <v>73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32"/>
    </row>
    <row r="19" spans="1:26" ht="13.5">
      <c r="A19" s="18" t="s">
        <v>36</v>
      </c>
      <c r="B19" s="76" t="str">
        <f>A20</f>
        <v>岩井オーレＦＣ</v>
      </c>
      <c r="C19" s="77"/>
      <c r="D19" s="78"/>
      <c r="E19" s="76" t="str">
        <f>A21</f>
        <v>結城小ＳＳＳ</v>
      </c>
      <c r="F19" s="77"/>
      <c r="G19" s="78"/>
      <c r="H19" s="76" t="str">
        <f>A22</f>
        <v>セントラルＦＣ</v>
      </c>
      <c r="I19" s="77"/>
      <c r="J19" s="78"/>
      <c r="K19" s="82"/>
      <c r="L19" s="83"/>
      <c r="M19" s="84"/>
      <c r="N19" s="82"/>
      <c r="O19" s="83"/>
      <c r="P19" s="84"/>
      <c r="Q19" s="28" t="s">
        <v>3</v>
      </c>
      <c r="R19" s="28" t="s">
        <v>4</v>
      </c>
      <c r="S19" s="28" t="s">
        <v>5</v>
      </c>
      <c r="T19" s="28" t="s">
        <v>6</v>
      </c>
      <c r="U19" s="28" t="s">
        <v>0</v>
      </c>
      <c r="V19" s="28" t="s">
        <v>1</v>
      </c>
      <c r="W19" s="28" t="s">
        <v>7</v>
      </c>
      <c r="X19" s="28" t="s">
        <v>2</v>
      </c>
      <c r="Y19" s="42"/>
      <c r="Z19" s="32"/>
    </row>
    <row r="20" spans="1:26" ht="13.5">
      <c r="A20" s="47" t="s">
        <v>75</v>
      </c>
      <c r="B20" s="29" t="s">
        <v>35</v>
      </c>
      <c r="C20" s="30" t="s">
        <v>35</v>
      </c>
      <c r="D20" s="31" t="s">
        <v>35</v>
      </c>
      <c r="E20" s="29">
        <v>0</v>
      </c>
      <c r="F20" s="30" t="s">
        <v>12</v>
      </c>
      <c r="G20" s="31">
        <v>0</v>
      </c>
      <c r="H20" s="29">
        <v>4</v>
      </c>
      <c r="I20" s="30" t="s">
        <v>9</v>
      </c>
      <c r="J20" s="31">
        <v>0</v>
      </c>
      <c r="K20" s="29"/>
      <c r="L20" s="30"/>
      <c r="M20" s="31"/>
      <c r="N20" s="29"/>
      <c r="O20" s="30"/>
      <c r="P20" s="31"/>
      <c r="Q20" s="18">
        <f>COUNTIF(B20:P20,"○")</f>
        <v>1</v>
      </c>
      <c r="R20" s="18">
        <f>COUNTIF(C20:Q20,"△")</f>
        <v>1</v>
      </c>
      <c r="S20" s="18">
        <f>COUNTIF(D20:R20,"●")</f>
        <v>0</v>
      </c>
      <c r="T20" s="18">
        <f>Q20*3+R20*1</f>
        <v>4</v>
      </c>
      <c r="U20" s="44">
        <f>E20+H20+K20+N20</f>
        <v>4</v>
      </c>
      <c r="V20" s="44">
        <f>G20+J20+M20+P20</f>
        <v>0</v>
      </c>
      <c r="W20" s="45">
        <f>U20-V20</f>
        <v>4</v>
      </c>
      <c r="X20" s="44">
        <f>RANK(T20,T20:T22,)</f>
        <v>1</v>
      </c>
      <c r="Y20" s="42" t="s">
        <v>53</v>
      </c>
      <c r="Z20" s="32"/>
    </row>
    <row r="21" spans="1:26" ht="13.5">
      <c r="A21" s="18" t="s">
        <v>76</v>
      </c>
      <c r="B21" s="29">
        <v>0</v>
      </c>
      <c r="C21" s="30" t="s">
        <v>12</v>
      </c>
      <c r="D21" s="31">
        <v>0</v>
      </c>
      <c r="E21" s="29" t="s">
        <v>35</v>
      </c>
      <c r="F21" s="30" t="s">
        <v>35</v>
      </c>
      <c r="G21" s="31" t="s">
        <v>35</v>
      </c>
      <c r="H21" s="29">
        <v>1</v>
      </c>
      <c r="I21" s="30" t="s">
        <v>8</v>
      </c>
      <c r="J21" s="31">
        <v>5</v>
      </c>
      <c r="K21" s="29"/>
      <c r="L21" s="30"/>
      <c r="M21" s="31"/>
      <c r="N21" s="29"/>
      <c r="O21" s="30"/>
      <c r="P21" s="31"/>
      <c r="Q21" s="18">
        <f>COUNTIF(B21:P21,"○")</f>
        <v>0</v>
      </c>
      <c r="R21" s="18">
        <f>COUNTIF(C21:Q21,"△")</f>
        <v>1</v>
      </c>
      <c r="S21" s="18">
        <f>COUNTIF(D21:R21,"●")</f>
        <v>1</v>
      </c>
      <c r="T21" s="18">
        <f>Q21*3+R21*1</f>
        <v>1</v>
      </c>
      <c r="U21" s="44">
        <f>B21+H21+K21+N21</f>
        <v>1</v>
      </c>
      <c r="V21" s="44">
        <f>D21+J21+M21+P21</f>
        <v>5</v>
      </c>
      <c r="W21" s="45">
        <f>U21-V21</f>
        <v>-4</v>
      </c>
      <c r="X21" s="44">
        <f>RANK(T21,T20:T22,)</f>
        <v>3</v>
      </c>
      <c r="Y21" s="42"/>
      <c r="Z21" s="32"/>
    </row>
    <row r="22" spans="1:26" ht="13.5">
      <c r="A22" s="18" t="s">
        <v>77</v>
      </c>
      <c r="B22" s="29">
        <v>0</v>
      </c>
      <c r="C22" s="30" t="s">
        <v>8</v>
      </c>
      <c r="D22" s="31">
        <v>4</v>
      </c>
      <c r="E22" s="29">
        <v>5</v>
      </c>
      <c r="F22" s="30" t="s">
        <v>9</v>
      </c>
      <c r="G22" s="31">
        <v>1</v>
      </c>
      <c r="H22" s="29" t="s">
        <v>35</v>
      </c>
      <c r="I22" s="30" t="s">
        <v>35</v>
      </c>
      <c r="J22" s="31" t="s">
        <v>35</v>
      </c>
      <c r="K22" s="29"/>
      <c r="L22" s="30"/>
      <c r="M22" s="31"/>
      <c r="N22" s="29"/>
      <c r="O22" s="30"/>
      <c r="P22" s="31"/>
      <c r="Q22" s="18">
        <f>COUNTIF(B22:P22,"○")</f>
        <v>1</v>
      </c>
      <c r="R22" s="18">
        <f>COUNTIF(C22:Q22,"△")</f>
        <v>0</v>
      </c>
      <c r="S22" s="18">
        <f>COUNTIF(D22:R22,"●")</f>
        <v>0</v>
      </c>
      <c r="T22" s="18">
        <f>Q22*3+R22*1</f>
        <v>3</v>
      </c>
      <c r="U22" s="44">
        <f>B22+E22+K22+N22</f>
        <v>5</v>
      </c>
      <c r="V22" s="44">
        <f>D22+G22+M22+P22</f>
        <v>5</v>
      </c>
      <c r="W22" s="45">
        <f>U22-V22</f>
        <v>0</v>
      </c>
      <c r="X22" s="44">
        <f>RANK(T22,T20:T22,)</f>
        <v>2</v>
      </c>
      <c r="Z22" s="32"/>
    </row>
    <row r="23" spans="1:26" ht="13.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2"/>
    </row>
    <row r="24" spans="1:26" ht="13.5">
      <c r="A24" s="18" t="s">
        <v>36</v>
      </c>
      <c r="B24" s="86" t="str">
        <f>A25</f>
        <v>岩瀬エルマンダＳＣ</v>
      </c>
      <c r="C24" s="87"/>
      <c r="D24" s="88"/>
      <c r="E24" s="86" t="str">
        <f>A26</f>
        <v>エスペランサ総和ＦＣ</v>
      </c>
      <c r="F24" s="87"/>
      <c r="G24" s="88"/>
      <c r="H24" s="76" t="str">
        <f>A27</f>
        <v>古河ＳＣ</v>
      </c>
      <c r="I24" s="77"/>
      <c r="J24" s="78"/>
      <c r="K24" s="82"/>
      <c r="L24" s="83"/>
      <c r="M24" s="84"/>
      <c r="N24" s="82"/>
      <c r="O24" s="83"/>
      <c r="P24" s="84"/>
      <c r="Q24" s="28" t="s">
        <v>3</v>
      </c>
      <c r="R24" s="28" t="s">
        <v>4</v>
      </c>
      <c r="S24" s="28" t="s">
        <v>5</v>
      </c>
      <c r="T24" s="28" t="s">
        <v>6</v>
      </c>
      <c r="U24" s="28" t="s">
        <v>0</v>
      </c>
      <c r="V24" s="28" t="s">
        <v>1</v>
      </c>
      <c r="W24" s="28" t="s">
        <v>7</v>
      </c>
      <c r="X24" s="28" t="s">
        <v>2</v>
      </c>
      <c r="Y24" s="42"/>
      <c r="Z24" s="32"/>
    </row>
    <row r="25" spans="1:26" ht="13.5">
      <c r="A25" s="18" t="s">
        <v>78</v>
      </c>
      <c r="B25" s="29" t="s">
        <v>35</v>
      </c>
      <c r="C25" s="30" t="s">
        <v>35</v>
      </c>
      <c r="D25" s="31" t="s">
        <v>35</v>
      </c>
      <c r="E25" s="29">
        <v>0</v>
      </c>
      <c r="F25" s="30" t="s">
        <v>8</v>
      </c>
      <c r="G25" s="31">
        <v>1</v>
      </c>
      <c r="H25" s="29">
        <v>6</v>
      </c>
      <c r="I25" s="30" t="s">
        <v>9</v>
      </c>
      <c r="J25" s="31">
        <v>0</v>
      </c>
      <c r="K25" s="29"/>
      <c r="L25" s="30"/>
      <c r="M25" s="31"/>
      <c r="N25" s="29"/>
      <c r="O25" s="30"/>
      <c r="P25" s="31"/>
      <c r="Q25" s="18">
        <f>COUNTIF(B25:P25,"○")</f>
        <v>1</v>
      </c>
      <c r="R25" s="18">
        <f>COUNTIF(C25:Q25,"△")</f>
        <v>0</v>
      </c>
      <c r="S25" s="18">
        <f>COUNTIF(D25:R25,"●")</f>
        <v>1</v>
      </c>
      <c r="T25" s="18">
        <f>Q25*3+R25*1</f>
        <v>3</v>
      </c>
      <c r="U25" s="44">
        <f>E25+H25+K25+N25</f>
        <v>6</v>
      </c>
      <c r="V25" s="44">
        <f>G25+J25+M25+P25</f>
        <v>1</v>
      </c>
      <c r="W25" s="45">
        <f>U25-V25</f>
        <v>5</v>
      </c>
      <c r="X25" s="44">
        <f>RANK(T25,T25:T27,)</f>
        <v>2</v>
      </c>
      <c r="Z25" s="32"/>
    </row>
    <row r="26" spans="1:26" ht="13.5">
      <c r="A26" s="41" t="s">
        <v>80</v>
      </c>
      <c r="B26" s="29">
        <v>1</v>
      </c>
      <c r="C26" s="30" t="s">
        <v>9</v>
      </c>
      <c r="D26" s="31">
        <v>0</v>
      </c>
      <c r="E26" s="29" t="s">
        <v>35</v>
      </c>
      <c r="F26" s="30" t="s">
        <v>35</v>
      </c>
      <c r="G26" s="31" t="s">
        <v>35</v>
      </c>
      <c r="H26" s="29">
        <v>6</v>
      </c>
      <c r="I26" s="30" t="s">
        <v>9</v>
      </c>
      <c r="J26" s="31">
        <v>1</v>
      </c>
      <c r="K26" s="29"/>
      <c r="L26" s="30"/>
      <c r="M26" s="31"/>
      <c r="N26" s="29"/>
      <c r="O26" s="30"/>
      <c r="P26" s="31"/>
      <c r="Q26" s="18">
        <f>COUNTIF(B26:P26,"○")</f>
        <v>2</v>
      </c>
      <c r="R26" s="18">
        <f>COUNTIF(C26:Q26,"△")</f>
        <v>0</v>
      </c>
      <c r="S26" s="18">
        <f>COUNTIF(D26:R26,"●")</f>
        <v>0</v>
      </c>
      <c r="T26" s="18">
        <f>Q26*3+R26*1</f>
        <v>6</v>
      </c>
      <c r="U26" s="44">
        <f>B26+H26+K26+N26</f>
        <v>7</v>
      </c>
      <c r="V26" s="44">
        <f>D26+J26+M26+P26</f>
        <v>1</v>
      </c>
      <c r="W26" s="45">
        <f>U26-V26</f>
        <v>6</v>
      </c>
      <c r="X26" s="44">
        <f>RANK(T26,T25:T27,)</f>
        <v>1</v>
      </c>
      <c r="Y26" s="42" t="s">
        <v>52</v>
      </c>
      <c r="Z26" s="32"/>
    </row>
    <row r="27" spans="1:26" ht="13.5">
      <c r="A27" s="18" t="s">
        <v>81</v>
      </c>
      <c r="B27" s="29">
        <v>0</v>
      </c>
      <c r="C27" s="30" t="s">
        <v>8</v>
      </c>
      <c r="D27" s="31">
        <v>6</v>
      </c>
      <c r="E27" s="29">
        <v>1</v>
      </c>
      <c r="F27" s="30" t="s">
        <v>8</v>
      </c>
      <c r="G27" s="31">
        <v>6</v>
      </c>
      <c r="H27" s="29" t="s">
        <v>35</v>
      </c>
      <c r="I27" s="30" t="s">
        <v>35</v>
      </c>
      <c r="J27" s="31" t="s">
        <v>35</v>
      </c>
      <c r="K27" s="29"/>
      <c r="L27" s="30"/>
      <c r="M27" s="31"/>
      <c r="N27" s="29"/>
      <c r="O27" s="30"/>
      <c r="P27" s="31"/>
      <c r="Q27" s="18">
        <f>COUNTIF(B27:P27,"○")</f>
        <v>0</v>
      </c>
      <c r="R27" s="18">
        <f>COUNTIF(C27:Q27,"△")</f>
        <v>0</v>
      </c>
      <c r="S27" s="18">
        <f>COUNTIF(D27:R27,"●")</f>
        <v>1</v>
      </c>
      <c r="T27" s="18">
        <f>Q27*3+R27*1</f>
        <v>0</v>
      </c>
      <c r="U27" s="44">
        <f>B27+E27+K27+N27</f>
        <v>1</v>
      </c>
      <c r="V27" s="44">
        <f>D27+G27+M27+P27</f>
        <v>12</v>
      </c>
      <c r="W27" s="45">
        <f>U27-V27</f>
        <v>-11</v>
      </c>
      <c r="X27" s="44">
        <f>RANK(T27,T25:T27,)</f>
        <v>3</v>
      </c>
      <c r="Y27" s="42"/>
      <c r="Z27" s="32"/>
    </row>
    <row r="28" spans="1:26" ht="13.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32"/>
    </row>
    <row r="29" spans="1:26" ht="13.5">
      <c r="A29" s="42"/>
      <c r="B29" s="42" t="s">
        <v>37</v>
      </c>
      <c r="C29" s="42"/>
      <c r="D29" s="42"/>
      <c r="E29" s="42"/>
      <c r="F29" s="42"/>
      <c r="G29" s="42" t="s">
        <v>74</v>
      </c>
      <c r="H29" s="42"/>
      <c r="I29" s="42"/>
      <c r="J29" s="42"/>
      <c r="K29" s="42"/>
      <c r="L29" s="42"/>
      <c r="M29" s="25">
        <v>0</v>
      </c>
      <c r="N29" s="25" t="s">
        <v>38</v>
      </c>
      <c r="O29" s="25">
        <v>2</v>
      </c>
      <c r="P29" s="42"/>
      <c r="Q29" s="42"/>
      <c r="R29" s="42" t="s">
        <v>79</v>
      </c>
      <c r="S29" s="42"/>
      <c r="T29" s="42"/>
      <c r="U29" s="42"/>
      <c r="V29" s="42"/>
      <c r="W29" s="42"/>
      <c r="X29" s="42"/>
      <c r="Y29" s="42"/>
      <c r="Z29" s="32"/>
    </row>
    <row r="30" spans="1:26" ht="13.5">
      <c r="A30" s="42"/>
      <c r="B30" s="43"/>
      <c r="C30" s="43"/>
      <c r="D30" s="43"/>
      <c r="E30" s="43"/>
      <c r="F30" s="43"/>
      <c r="G30" s="43"/>
      <c r="H30" s="43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32"/>
    </row>
    <row r="31" spans="1:26" ht="13.5">
      <c r="A31" s="25" t="s">
        <v>40</v>
      </c>
      <c r="B31" s="42" t="s">
        <v>48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32"/>
    </row>
    <row r="32" spans="1:26" ht="13.5">
      <c r="A32" s="18" t="s">
        <v>36</v>
      </c>
      <c r="B32" s="76" t="str">
        <f>A33</f>
        <v>協和ＦＣ</v>
      </c>
      <c r="C32" s="77"/>
      <c r="D32" s="78"/>
      <c r="E32" s="76" t="str">
        <f>A34</f>
        <v>結城南ＪＦＣ</v>
      </c>
      <c r="F32" s="77"/>
      <c r="G32" s="78"/>
      <c r="H32" s="76" t="str">
        <f>A35</f>
        <v>真壁ジュニオール</v>
      </c>
      <c r="I32" s="77"/>
      <c r="J32" s="78"/>
      <c r="K32" s="82"/>
      <c r="L32" s="83"/>
      <c r="M32" s="84"/>
      <c r="N32" s="82"/>
      <c r="O32" s="83"/>
      <c r="P32" s="84"/>
      <c r="Q32" s="28" t="s">
        <v>3</v>
      </c>
      <c r="R32" s="28" t="s">
        <v>4</v>
      </c>
      <c r="S32" s="28" t="s">
        <v>5</v>
      </c>
      <c r="T32" s="28" t="s">
        <v>6</v>
      </c>
      <c r="U32" s="28" t="s">
        <v>0</v>
      </c>
      <c r="V32" s="28" t="s">
        <v>1</v>
      </c>
      <c r="W32" s="28" t="s">
        <v>7</v>
      </c>
      <c r="X32" s="28" t="s">
        <v>2</v>
      </c>
      <c r="Y32" s="42"/>
      <c r="Z32" s="32"/>
    </row>
    <row r="33" spans="1:26" ht="13.5">
      <c r="A33" s="41" t="s">
        <v>98</v>
      </c>
      <c r="B33" s="29" t="s">
        <v>35</v>
      </c>
      <c r="C33" s="30" t="s">
        <v>35</v>
      </c>
      <c r="D33" s="31" t="s">
        <v>35</v>
      </c>
      <c r="E33" s="29">
        <v>3</v>
      </c>
      <c r="F33" s="30" t="s">
        <v>9</v>
      </c>
      <c r="G33" s="31">
        <v>0</v>
      </c>
      <c r="H33" s="29">
        <v>4</v>
      </c>
      <c r="I33" s="30" t="s">
        <v>9</v>
      </c>
      <c r="J33" s="31">
        <v>0</v>
      </c>
      <c r="K33" s="29"/>
      <c r="L33" s="30"/>
      <c r="M33" s="31"/>
      <c r="N33" s="29"/>
      <c r="O33" s="30"/>
      <c r="P33" s="31"/>
      <c r="Q33" s="18">
        <f>COUNTIF(B33:P33,"○")</f>
        <v>2</v>
      </c>
      <c r="R33" s="18">
        <f>COUNTIF(C33:Q33,"△")</f>
        <v>0</v>
      </c>
      <c r="S33" s="18">
        <f>COUNTIF(D33:R33,"●")</f>
        <v>0</v>
      </c>
      <c r="T33" s="18">
        <f>Q33*3+R33*1</f>
        <v>6</v>
      </c>
      <c r="U33" s="44">
        <f>E33+H33+K33+N33</f>
        <v>7</v>
      </c>
      <c r="V33" s="44">
        <f>G33+J33+M33+P33</f>
        <v>0</v>
      </c>
      <c r="W33" s="45">
        <f>U33-V33</f>
        <v>7</v>
      </c>
      <c r="X33" s="44">
        <f>RANK(T33,T33:T35,)</f>
        <v>1</v>
      </c>
      <c r="Y33" s="42" t="s">
        <v>52</v>
      </c>
      <c r="Z33" s="32"/>
    </row>
    <row r="34" spans="1:26" ht="13.5">
      <c r="A34" s="18" t="s">
        <v>93</v>
      </c>
      <c r="B34" s="29">
        <v>0</v>
      </c>
      <c r="C34" s="30" t="s">
        <v>8</v>
      </c>
      <c r="D34" s="31">
        <v>3</v>
      </c>
      <c r="E34" s="29" t="s">
        <v>35</v>
      </c>
      <c r="F34" s="30" t="s">
        <v>35</v>
      </c>
      <c r="G34" s="31" t="s">
        <v>35</v>
      </c>
      <c r="H34" s="29">
        <v>4</v>
      </c>
      <c r="I34" s="30" t="s">
        <v>9</v>
      </c>
      <c r="J34" s="31">
        <v>1</v>
      </c>
      <c r="K34" s="29"/>
      <c r="L34" s="30"/>
      <c r="M34" s="31"/>
      <c r="N34" s="29"/>
      <c r="O34" s="30"/>
      <c r="P34" s="31"/>
      <c r="Q34" s="18">
        <f>COUNTIF(B34:P34,"○")</f>
        <v>1</v>
      </c>
      <c r="R34" s="18">
        <f>COUNTIF(C34:Q34,"△")</f>
        <v>0</v>
      </c>
      <c r="S34" s="18">
        <f>COUNTIF(D34:R34,"●")</f>
        <v>0</v>
      </c>
      <c r="T34" s="18">
        <f>Q34*3+R34*1</f>
        <v>3</v>
      </c>
      <c r="U34" s="44">
        <f>B34+H34+K34+N34</f>
        <v>4</v>
      </c>
      <c r="V34" s="44">
        <f>D34+J34+M34+P34</f>
        <v>4</v>
      </c>
      <c r="W34" s="45">
        <f>U34-V34</f>
        <v>0</v>
      </c>
      <c r="X34" s="44">
        <f>RANK(T34,T33:T35,)</f>
        <v>2</v>
      </c>
      <c r="Z34" s="32"/>
    </row>
    <row r="35" spans="1:26" ht="13.5">
      <c r="A35" s="18" t="s">
        <v>94</v>
      </c>
      <c r="B35" s="29">
        <v>0</v>
      </c>
      <c r="C35" s="30" t="s">
        <v>8</v>
      </c>
      <c r="D35" s="31">
        <v>4</v>
      </c>
      <c r="E35" s="29">
        <v>1</v>
      </c>
      <c r="F35" s="30" t="s">
        <v>8</v>
      </c>
      <c r="G35" s="31">
        <v>4</v>
      </c>
      <c r="H35" s="29" t="s">
        <v>35</v>
      </c>
      <c r="I35" s="30" t="s">
        <v>35</v>
      </c>
      <c r="J35" s="31" t="s">
        <v>35</v>
      </c>
      <c r="K35" s="29"/>
      <c r="L35" s="30"/>
      <c r="M35" s="31"/>
      <c r="N35" s="29"/>
      <c r="O35" s="30"/>
      <c r="P35" s="31"/>
      <c r="Q35" s="18">
        <f>COUNTIF(B35:P35,"○")</f>
        <v>0</v>
      </c>
      <c r="R35" s="18">
        <f>COUNTIF(C35:Q35,"△")</f>
        <v>0</v>
      </c>
      <c r="S35" s="18">
        <f>COUNTIF(D35:R35,"●")</f>
        <v>1</v>
      </c>
      <c r="T35" s="18">
        <f>Q35*3+R35*1</f>
        <v>0</v>
      </c>
      <c r="U35" s="44">
        <f>B35+E35+K35+N35</f>
        <v>1</v>
      </c>
      <c r="V35" s="44">
        <f>D35+G35+M35+P35</f>
        <v>8</v>
      </c>
      <c r="W35" s="45">
        <f>U35-V35</f>
        <v>-7</v>
      </c>
      <c r="X35" s="44">
        <f>RANK(T35,T33:T35,)</f>
        <v>3</v>
      </c>
      <c r="Y35" s="42"/>
      <c r="Z35" s="32"/>
    </row>
    <row r="36" spans="1:26" ht="13.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32"/>
    </row>
    <row r="37" spans="1:26" ht="13.5">
      <c r="A37" s="18" t="s">
        <v>36</v>
      </c>
      <c r="B37" s="93" t="str">
        <f>A38</f>
        <v>あけのＳＳ</v>
      </c>
      <c r="C37" s="94"/>
      <c r="D37" s="95"/>
      <c r="E37" s="89" t="str">
        <f>A39</f>
        <v>絹川ＳＳＳ</v>
      </c>
      <c r="F37" s="90"/>
      <c r="G37" s="91"/>
      <c r="H37" s="93" t="str">
        <f>A40</f>
        <v>古河中央ＳＳＳ</v>
      </c>
      <c r="I37" s="94"/>
      <c r="J37" s="95"/>
      <c r="K37" s="82"/>
      <c r="L37" s="83"/>
      <c r="M37" s="84"/>
      <c r="N37" s="82"/>
      <c r="O37" s="83"/>
      <c r="P37" s="84"/>
      <c r="Q37" s="28" t="s">
        <v>3</v>
      </c>
      <c r="R37" s="28" t="s">
        <v>4</v>
      </c>
      <c r="S37" s="28" t="s">
        <v>5</v>
      </c>
      <c r="T37" s="28" t="s">
        <v>6</v>
      </c>
      <c r="U37" s="28" t="s">
        <v>0</v>
      </c>
      <c r="V37" s="28" t="s">
        <v>1</v>
      </c>
      <c r="W37" s="28" t="s">
        <v>7</v>
      </c>
      <c r="X37" s="28" t="s">
        <v>2</v>
      </c>
      <c r="Y37" s="42"/>
      <c r="Z37" s="32"/>
    </row>
    <row r="38" spans="1:26" ht="13.5">
      <c r="A38" s="47" t="s">
        <v>99</v>
      </c>
      <c r="B38" s="29" t="s">
        <v>35</v>
      </c>
      <c r="C38" s="30" t="s">
        <v>35</v>
      </c>
      <c r="D38" s="31" t="s">
        <v>35</v>
      </c>
      <c r="E38" s="29">
        <v>1</v>
      </c>
      <c r="F38" s="30" t="s">
        <v>9</v>
      </c>
      <c r="G38" s="31">
        <v>0</v>
      </c>
      <c r="H38" s="29">
        <v>3</v>
      </c>
      <c r="I38" s="30" t="s">
        <v>9</v>
      </c>
      <c r="J38" s="31">
        <v>1</v>
      </c>
      <c r="K38" s="29"/>
      <c r="L38" s="30"/>
      <c r="M38" s="31"/>
      <c r="N38" s="29"/>
      <c r="O38" s="30"/>
      <c r="P38" s="31"/>
      <c r="Q38" s="18">
        <f>COUNTIF(B38:P38,"○")</f>
        <v>2</v>
      </c>
      <c r="R38" s="18">
        <f>COUNTIF(C38:Q38,"△")</f>
        <v>0</v>
      </c>
      <c r="S38" s="18">
        <f>COUNTIF(D38:R38,"●")</f>
        <v>0</v>
      </c>
      <c r="T38" s="18">
        <f>Q38*3+R38*1</f>
        <v>6</v>
      </c>
      <c r="U38" s="44">
        <f>E38+H38+K38+N38</f>
        <v>4</v>
      </c>
      <c r="V38" s="44">
        <f>G38+J38+M38+P38</f>
        <v>1</v>
      </c>
      <c r="W38" s="45">
        <f>U38-V38</f>
        <v>3</v>
      </c>
      <c r="X38" s="44">
        <f>RANK(T38,T38:T40,)</f>
        <v>1</v>
      </c>
      <c r="Y38" s="42" t="s">
        <v>53</v>
      </c>
      <c r="Z38" s="32"/>
    </row>
    <row r="39" spans="1:26" ht="13.5">
      <c r="A39" s="18" t="s">
        <v>96</v>
      </c>
      <c r="B39" s="29">
        <v>0</v>
      </c>
      <c r="C39" s="30" t="s">
        <v>8</v>
      </c>
      <c r="D39" s="31">
        <v>1</v>
      </c>
      <c r="E39" s="29" t="s">
        <v>35</v>
      </c>
      <c r="F39" s="30" t="s">
        <v>35</v>
      </c>
      <c r="G39" s="31" t="s">
        <v>35</v>
      </c>
      <c r="H39" s="29">
        <v>1</v>
      </c>
      <c r="I39" s="30" t="s">
        <v>8</v>
      </c>
      <c r="J39" s="31">
        <v>6</v>
      </c>
      <c r="K39" s="29"/>
      <c r="L39" s="30"/>
      <c r="M39" s="31"/>
      <c r="N39" s="29"/>
      <c r="O39" s="30"/>
      <c r="P39" s="31"/>
      <c r="Q39" s="18">
        <f>COUNTIF(B39:P39,"○")</f>
        <v>0</v>
      </c>
      <c r="R39" s="18">
        <f>COUNTIF(C39:Q39,"△")</f>
        <v>0</v>
      </c>
      <c r="S39" s="18">
        <f>COUNTIF(B39:R39,"●")</f>
        <v>2</v>
      </c>
      <c r="T39" s="18">
        <f>Q39*3+R39*1</f>
        <v>0</v>
      </c>
      <c r="U39" s="44">
        <f>B39+H39+K39+N39</f>
        <v>1</v>
      </c>
      <c r="V39" s="44">
        <f>D39+J39+M39+P39</f>
        <v>7</v>
      </c>
      <c r="W39" s="45">
        <f>U39-V39</f>
        <v>-6</v>
      </c>
      <c r="X39" s="44">
        <f>RANK(T39,T38:T40,)</f>
        <v>3</v>
      </c>
      <c r="Z39" s="32"/>
    </row>
    <row r="40" spans="1:26" ht="13.5">
      <c r="A40" s="18" t="s">
        <v>97</v>
      </c>
      <c r="B40" s="29">
        <v>1</v>
      </c>
      <c r="C40" s="30" t="s">
        <v>8</v>
      </c>
      <c r="D40" s="31">
        <v>3</v>
      </c>
      <c r="E40" s="29">
        <v>6</v>
      </c>
      <c r="F40" s="30" t="s">
        <v>9</v>
      </c>
      <c r="G40" s="31">
        <v>1</v>
      </c>
      <c r="H40" s="29" t="s">
        <v>35</v>
      </c>
      <c r="I40" s="30" t="s">
        <v>35</v>
      </c>
      <c r="J40" s="31" t="s">
        <v>35</v>
      </c>
      <c r="K40" s="29"/>
      <c r="L40" s="30"/>
      <c r="M40" s="31"/>
      <c r="N40" s="29"/>
      <c r="O40" s="30"/>
      <c r="P40" s="31"/>
      <c r="Q40" s="18">
        <f>COUNTIF(B40:P40,"○")</f>
        <v>1</v>
      </c>
      <c r="R40" s="18">
        <f>COUNTIF(C40:Q40,"△")</f>
        <v>0</v>
      </c>
      <c r="S40" s="18">
        <f>COUNTIF(D40:R40,"●")</f>
        <v>0</v>
      </c>
      <c r="T40" s="18">
        <f>Q40*3+R40*1</f>
        <v>3</v>
      </c>
      <c r="U40" s="44">
        <f>B40+E40+K40+N40</f>
        <v>7</v>
      </c>
      <c r="V40" s="44">
        <f>D40+G40+M40+P40</f>
        <v>4</v>
      </c>
      <c r="W40" s="45">
        <f>U40-V40</f>
        <v>3</v>
      </c>
      <c r="X40" s="44">
        <f>RANK(T40,T38:T40,)</f>
        <v>2</v>
      </c>
      <c r="Y40" s="42"/>
      <c r="Z40" s="32"/>
    </row>
    <row r="41" spans="1:26" ht="13.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32"/>
    </row>
    <row r="42" spans="1:26" ht="13.5">
      <c r="A42" s="42"/>
      <c r="B42" s="42" t="s">
        <v>37</v>
      </c>
      <c r="C42" s="42"/>
      <c r="D42" s="42"/>
      <c r="E42" s="42"/>
      <c r="F42" s="42"/>
      <c r="G42" s="42" t="s">
        <v>92</v>
      </c>
      <c r="H42" s="42"/>
      <c r="I42" s="42"/>
      <c r="J42" s="42"/>
      <c r="K42" s="42"/>
      <c r="L42" s="42"/>
      <c r="M42" s="25">
        <v>3</v>
      </c>
      <c r="N42" s="25" t="s">
        <v>38</v>
      </c>
      <c r="O42" s="25">
        <v>0</v>
      </c>
      <c r="P42" s="42"/>
      <c r="Q42" s="42"/>
      <c r="R42" s="42" t="s">
        <v>95</v>
      </c>
      <c r="S42" s="42"/>
      <c r="T42" s="42"/>
      <c r="U42" s="42"/>
      <c r="V42" s="42"/>
      <c r="W42" s="42"/>
      <c r="X42" s="42"/>
      <c r="Y42" s="42"/>
      <c r="Z42" s="32"/>
    </row>
    <row r="43" spans="1:26" ht="13.5">
      <c r="A43" s="42"/>
      <c r="B43" s="43"/>
      <c r="C43" s="43"/>
      <c r="D43" s="43"/>
      <c r="E43" s="43"/>
      <c r="F43" s="43"/>
      <c r="G43" s="43"/>
      <c r="H43" s="43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32"/>
    </row>
    <row r="44" spans="1:26" ht="13.5">
      <c r="A44" s="25" t="s">
        <v>41</v>
      </c>
      <c r="B44" s="42" t="s">
        <v>47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32"/>
    </row>
    <row r="45" spans="1:26" ht="13.5">
      <c r="A45" s="18" t="s">
        <v>36</v>
      </c>
      <c r="B45" s="93" t="str">
        <f>A46</f>
        <v>境町ＳＳ</v>
      </c>
      <c r="C45" s="94"/>
      <c r="D45" s="95"/>
      <c r="E45" s="93" t="str">
        <f>A47</f>
        <v>下妻ＳＳＳ</v>
      </c>
      <c r="F45" s="94"/>
      <c r="G45" s="95"/>
      <c r="H45" s="76" t="str">
        <f>A48</f>
        <v>関城イースターズ</v>
      </c>
      <c r="I45" s="77"/>
      <c r="J45" s="78"/>
      <c r="K45" s="82"/>
      <c r="L45" s="83"/>
      <c r="M45" s="84"/>
      <c r="N45" s="82"/>
      <c r="O45" s="83"/>
      <c r="P45" s="84"/>
      <c r="Q45" s="28" t="s">
        <v>3</v>
      </c>
      <c r="R45" s="28" t="s">
        <v>4</v>
      </c>
      <c r="S45" s="28" t="s">
        <v>5</v>
      </c>
      <c r="T45" s="28" t="s">
        <v>6</v>
      </c>
      <c r="U45" s="28" t="s">
        <v>0</v>
      </c>
      <c r="V45" s="28" t="s">
        <v>1</v>
      </c>
      <c r="W45" s="28" t="s">
        <v>7</v>
      </c>
      <c r="X45" s="28" t="s">
        <v>2</v>
      </c>
      <c r="Y45" s="42"/>
      <c r="Z45" s="32"/>
    </row>
    <row r="46" spans="1:26" ht="13.5">
      <c r="A46" s="18" t="s">
        <v>100</v>
      </c>
      <c r="B46" s="29" t="s">
        <v>35</v>
      </c>
      <c r="C46" s="30" t="s">
        <v>35</v>
      </c>
      <c r="D46" s="31" t="s">
        <v>35</v>
      </c>
      <c r="E46" s="29">
        <v>3</v>
      </c>
      <c r="F46" s="30" t="s">
        <v>8</v>
      </c>
      <c r="G46" s="31">
        <v>4</v>
      </c>
      <c r="H46" s="29">
        <v>5</v>
      </c>
      <c r="I46" s="30" t="s">
        <v>9</v>
      </c>
      <c r="J46" s="31">
        <v>0</v>
      </c>
      <c r="K46" s="29"/>
      <c r="L46" s="30"/>
      <c r="M46" s="31"/>
      <c r="N46" s="29"/>
      <c r="O46" s="30"/>
      <c r="P46" s="31"/>
      <c r="Q46" s="18">
        <f>COUNTIF(B46:P46,"○")</f>
        <v>1</v>
      </c>
      <c r="R46" s="18">
        <f>COUNTIF(C46:Q46,"△")</f>
        <v>0</v>
      </c>
      <c r="S46" s="18">
        <f>COUNTIF(D46:R46,"●")</f>
        <v>1</v>
      </c>
      <c r="T46" s="18">
        <f>Q46*3+R46*1</f>
        <v>3</v>
      </c>
      <c r="U46" s="44">
        <f>E46+H46+K46+N46</f>
        <v>8</v>
      </c>
      <c r="V46" s="44">
        <f>G46+J46+M46+P46</f>
        <v>4</v>
      </c>
      <c r="W46" s="45">
        <f>U46-V46</f>
        <v>4</v>
      </c>
      <c r="X46" s="44">
        <f>RANK(T46,T46:T48,)</f>
        <v>2</v>
      </c>
      <c r="Z46" s="32"/>
    </row>
    <row r="47" spans="1:26" ht="13.5">
      <c r="A47" s="50" t="s">
        <v>107</v>
      </c>
      <c r="B47" s="29">
        <v>4</v>
      </c>
      <c r="C47" s="30" t="s">
        <v>9</v>
      </c>
      <c r="D47" s="31">
        <v>3</v>
      </c>
      <c r="E47" s="29" t="s">
        <v>35</v>
      </c>
      <c r="F47" s="30" t="s">
        <v>35</v>
      </c>
      <c r="G47" s="31" t="s">
        <v>35</v>
      </c>
      <c r="H47" s="29">
        <v>2</v>
      </c>
      <c r="I47" s="30" t="s">
        <v>9</v>
      </c>
      <c r="J47" s="31">
        <v>0</v>
      </c>
      <c r="K47" s="29"/>
      <c r="L47" s="30"/>
      <c r="M47" s="31"/>
      <c r="N47" s="29"/>
      <c r="O47" s="30"/>
      <c r="P47" s="31"/>
      <c r="Q47" s="18">
        <f>COUNTIF(B47:P47,"○")</f>
        <v>2</v>
      </c>
      <c r="R47" s="18">
        <f>COUNTIF(C47:Q47,"△")</f>
        <v>0</v>
      </c>
      <c r="S47" s="18">
        <f>COUNTIF(D47:R47,"●")</f>
        <v>0</v>
      </c>
      <c r="T47" s="18">
        <f>Q47*3+R47*1</f>
        <v>6</v>
      </c>
      <c r="U47" s="44">
        <f>B47+H47+K47+N47</f>
        <v>6</v>
      </c>
      <c r="V47" s="44">
        <f>D47+J47+M47+P47</f>
        <v>3</v>
      </c>
      <c r="W47" s="45">
        <f>U47-V47</f>
        <v>3</v>
      </c>
      <c r="X47" s="44">
        <f>RANK(T47,T46:T48,)</f>
        <v>1</v>
      </c>
      <c r="Y47" s="42" t="s">
        <v>52</v>
      </c>
      <c r="Z47" s="32"/>
    </row>
    <row r="48" spans="1:26" ht="13.5">
      <c r="A48" s="18" t="s">
        <v>102</v>
      </c>
      <c r="B48" s="29">
        <v>0</v>
      </c>
      <c r="C48" s="30" t="s">
        <v>8</v>
      </c>
      <c r="D48" s="31">
        <v>5</v>
      </c>
      <c r="E48" s="29">
        <v>0</v>
      </c>
      <c r="F48" s="30" t="s">
        <v>106</v>
      </c>
      <c r="G48" s="31">
        <v>2</v>
      </c>
      <c r="H48" s="29" t="s">
        <v>35</v>
      </c>
      <c r="I48" s="30" t="s">
        <v>35</v>
      </c>
      <c r="J48" s="31" t="s">
        <v>35</v>
      </c>
      <c r="K48" s="29"/>
      <c r="L48" s="30"/>
      <c r="M48" s="31"/>
      <c r="N48" s="29"/>
      <c r="O48" s="30"/>
      <c r="P48" s="31"/>
      <c r="Q48" s="18">
        <f>COUNTIF(B48:P48,"○")</f>
        <v>0</v>
      </c>
      <c r="R48" s="18">
        <f>COUNTIF(C48:Q48,"△")</f>
        <v>0</v>
      </c>
      <c r="S48" s="18">
        <f>COUNTIF(D48:R48,"●")</f>
        <v>1</v>
      </c>
      <c r="T48" s="18">
        <f>Q48*3+R48*1</f>
        <v>0</v>
      </c>
      <c r="U48" s="44">
        <f>B48+E48+K48+N48</f>
        <v>0</v>
      </c>
      <c r="V48" s="44">
        <f>D48+G48+M48+P48</f>
        <v>7</v>
      </c>
      <c r="W48" s="45">
        <f>U48-V48</f>
        <v>-7</v>
      </c>
      <c r="X48" s="44">
        <f>RANK(T48,T46:T48,)</f>
        <v>3</v>
      </c>
      <c r="Y48" s="42"/>
      <c r="Z48" s="32"/>
    </row>
    <row r="49" spans="1:26" ht="13.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32"/>
    </row>
    <row r="50" spans="1:26" ht="13.5">
      <c r="A50" s="18" t="s">
        <v>36</v>
      </c>
      <c r="B50" s="76" t="str">
        <f>A51</f>
        <v>さしまＳＳＳ</v>
      </c>
      <c r="C50" s="77"/>
      <c r="D50" s="78"/>
      <c r="E50" s="76" t="str">
        <f>A52</f>
        <v>南飯田ＳＳＳ</v>
      </c>
      <c r="F50" s="77"/>
      <c r="G50" s="78"/>
      <c r="H50" s="76" t="str">
        <f>A53</f>
        <v>古里ＳＣ</v>
      </c>
      <c r="I50" s="77"/>
      <c r="J50" s="78"/>
      <c r="K50" s="82"/>
      <c r="L50" s="83"/>
      <c r="M50" s="84"/>
      <c r="N50" s="82"/>
      <c r="O50" s="83"/>
      <c r="P50" s="84"/>
      <c r="Q50" s="28" t="s">
        <v>3</v>
      </c>
      <c r="R50" s="28" t="s">
        <v>4</v>
      </c>
      <c r="S50" s="28" t="s">
        <v>5</v>
      </c>
      <c r="T50" s="28" t="s">
        <v>6</v>
      </c>
      <c r="U50" s="28" t="s">
        <v>0</v>
      </c>
      <c r="V50" s="28" t="s">
        <v>1</v>
      </c>
      <c r="W50" s="28" t="s">
        <v>7</v>
      </c>
      <c r="X50" s="28" t="s">
        <v>2</v>
      </c>
      <c r="Y50" s="42"/>
      <c r="Z50" s="32"/>
    </row>
    <row r="51" spans="1:26" ht="13.5">
      <c r="A51" s="47" t="s">
        <v>108</v>
      </c>
      <c r="B51" s="29" t="s">
        <v>35</v>
      </c>
      <c r="C51" s="30" t="s">
        <v>35</v>
      </c>
      <c r="D51" s="31" t="s">
        <v>35</v>
      </c>
      <c r="E51" s="29">
        <v>3</v>
      </c>
      <c r="F51" s="30" t="s">
        <v>9</v>
      </c>
      <c r="G51" s="31">
        <v>1</v>
      </c>
      <c r="H51" s="29">
        <v>5</v>
      </c>
      <c r="I51" s="30" t="s">
        <v>9</v>
      </c>
      <c r="J51" s="31">
        <v>1</v>
      </c>
      <c r="K51" s="29"/>
      <c r="L51" s="30"/>
      <c r="M51" s="31"/>
      <c r="N51" s="29"/>
      <c r="O51" s="30"/>
      <c r="P51" s="31"/>
      <c r="Q51" s="18">
        <f>COUNTIF(B51:P51,"○")</f>
        <v>2</v>
      </c>
      <c r="R51" s="18">
        <f>COUNTIF(C51:Q51,"△")</f>
        <v>0</v>
      </c>
      <c r="S51" s="18">
        <f>COUNTIF(D51:R51,"●")</f>
        <v>0</v>
      </c>
      <c r="T51" s="18">
        <f>Q51*3+R51*1</f>
        <v>6</v>
      </c>
      <c r="U51" s="44">
        <f>E51+H51+K51+N51</f>
        <v>8</v>
      </c>
      <c r="V51" s="44">
        <f>G51+J51+M51+P51</f>
        <v>2</v>
      </c>
      <c r="W51" s="45">
        <f>U51-V51</f>
        <v>6</v>
      </c>
      <c r="X51" s="44">
        <f>RANK(T51,T51:T53,)</f>
        <v>1</v>
      </c>
      <c r="Y51" s="42" t="s">
        <v>53</v>
      </c>
      <c r="Z51" s="32"/>
    </row>
    <row r="52" spans="1:26" ht="13.5">
      <c r="A52" s="18" t="s">
        <v>104</v>
      </c>
      <c r="B52" s="29">
        <v>1</v>
      </c>
      <c r="C52" s="30" t="s">
        <v>8</v>
      </c>
      <c r="D52" s="31">
        <v>3</v>
      </c>
      <c r="E52" s="29" t="s">
        <v>35</v>
      </c>
      <c r="F52" s="30" t="s">
        <v>35</v>
      </c>
      <c r="G52" s="31" t="s">
        <v>35</v>
      </c>
      <c r="H52" s="29">
        <v>0</v>
      </c>
      <c r="I52" s="30" t="s">
        <v>8</v>
      </c>
      <c r="J52" s="31">
        <v>3</v>
      </c>
      <c r="K52" s="29"/>
      <c r="L52" s="30"/>
      <c r="M52" s="31"/>
      <c r="N52" s="29"/>
      <c r="O52" s="30"/>
      <c r="P52" s="31"/>
      <c r="Q52" s="18">
        <f>COUNTIF(B52:P52,"○")</f>
        <v>0</v>
      </c>
      <c r="R52" s="18">
        <f>COUNTIF(C52:Q52,"△")</f>
        <v>0</v>
      </c>
      <c r="S52" s="18">
        <f>COUNTIF(B52:R52,"●")</f>
        <v>2</v>
      </c>
      <c r="T52" s="18">
        <f>Q52*3+R52*1</f>
        <v>0</v>
      </c>
      <c r="U52" s="44">
        <f>B52+H52+K52+N52</f>
        <v>1</v>
      </c>
      <c r="V52" s="44">
        <f>D52+J52+M52+P52</f>
        <v>6</v>
      </c>
      <c r="W52" s="45">
        <f>U52-V52</f>
        <v>-5</v>
      </c>
      <c r="X52" s="44">
        <f>RANK(T52,T51:T53,)</f>
        <v>3</v>
      </c>
      <c r="Y52" s="42"/>
      <c r="Z52" s="32"/>
    </row>
    <row r="53" spans="1:26" ht="13.5">
      <c r="A53" s="18" t="s">
        <v>105</v>
      </c>
      <c r="B53" s="29">
        <v>1</v>
      </c>
      <c r="C53" s="30" t="s">
        <v>8</v>
      </c>
      <c r="D53" s="31">
        <v>5</v>
      </c>
      <c r="E53" s="29">
        <v>3</v>
      </c>
      <c r="F53" s="30" t="s">
        <v>9</v>
      </c>
      <c r="G53" s="31">
        <v>0</v>
      </c>
      <c r="H53" s="29" t="s">
        <v>35</v>
      </c>
      <c r="I53" s="30" t="s">
        <v>35</v>
      </c>
      <c r="J53" s="31" t="s">
        <v>35</v>
      </c>
      <c r="K53" s="29"/>
      <c r="L53" s="30"/>
      <c r="M53" s="31"/>
      <c r="N53" s="29"/>
      <c r="O53" s="30"/>
      <c r="P53" s="31"/>
      <c r="Q53" s="18">
        <f>COUNTIF(B53:P53,"○")</f>
        <v>1</v>
      </c>
      <c r="R53" s="18">
        <f>COUNTIF(C53:Q53,"△")</f>
        <v>0</v>
      </c>
      <c r="S53" s="18">
        <f>COUNTIF(D53:R53,"●")</f>
        <v>0</v>
      </c>
      <c r="T53" s="18">
        <f>Q53*3+R53*1</f>
        <v>3</v>
      </c>
      <c r="U53" s="44">
        <f>B53+E53+K53+N53</f>
        <v>4</v>
      </c>
      <c r="V53" s="44">
        <f>D53+G53+M53+P53</f>
        <v>5</v>
      </c>
      <c r="W53" s="45">
        <f>U53-V53</f>
        <v>-1</v>
      </c>
      <c r="X53" s="44">
        <f>RANK(T53,T51:T53,)</f>
        <v>2</v>
      </c>
      <c r="Z53" s="32"/>
    </row>
    <row r="54" spans="1:26" ht="13.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32"/>
    </row>
    <row r="55" spans="1:26" ht="13.5">
      <c r="A55" s="42"/>
      <c r="B55" s="42" t="s">
        <v>37</v>
      </c>
      <c r="C55" s="42"/>
      <c r="D55" s="42"/>
      <c r="E55" s="42"/>
      <c r="F55" s="42"/>
      <c r="G55" s="42" t="s">
        <v>101</v>
      </c>
      <c r="H55" s="42"/>
      <c r="I55" s="42"/>
      <c r="J55" s="42"/>
      <c r="K55" s="42"/>
      <c r="L55" s="42"/>
      <c r="M55" s="25">
        <v>2</v>
      </c>
      <c r="N55" s="25" t="s">
        <v>38</v>
      </c>
      <c r="O55" s="25">
        <v>0</v>
      </c>
      <c r="P55" s="42"/>
      <c r="Q55" s="42"/>
      <c r="R55" s="42" t="s">
        <v>103</v>
      </c>
      <c r="S55" s="42"/>
      <c r="T55" s="42"/>
      <c r="U55" s="42"/>
      <c r="V55" s="42"/>
      <c r="W55" s="42"/>
      <c r="X55" s="42"/>
      <c r="Y55" s="42"/>
      <c r="Z55" s="32"/>
    </row>
    <row r="56" spans="1:26" ht="13.5">
      <c r="A56" s="42"/>
      <c r="B56" s="43"/>
      <c r="C56" s="43"/>
      <c r="D56" s="43"/>
      <c r="E56" s="43"/>
      <c r="F56" s="43"/>
      <c r="G56" s="43"/>
      <c r="H56" s="43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32"/>
    </row>
    <row r="57" spans="1:26" ht="13.5">
      <c r="A57" s="25" t="s">
        <v>42</v>
      </c>
      <c r="B57" s="16" t="s">
        <v>50</v>
      </c>
      <c r="C57" s="42"/>
      <c r="D57" s="42"/>
      <c r="E57" s="42"/>
      <c r="F57" s="42"/>
      <c r="G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32"/>
    </row>
    <row r="58" spans="1:26" ht="13.5">
      <c r="A58" s="18"/>
      <c r="B58" s="76" t="str">
        <f>A59</f>
        <v>古河アズーＳＣ</v>
      </c>
      <c r="C58" s="77"/>
      <c r="D58" s="78"/>
      <c r="E58" s="76" t="str">
        <f>A60</f>
        <v>筑西ネストＳМＣ</v>
      </c>
      <c r="F58" s="77"/>
      <c r="G58" s="78"/>
      <c r="H58" s="76" t="str">
        <f>A61</f>
        <v>古河ＳＥＶＥＮ　Ｆ　Ｃ</v>
      </c>
      <c r="I58" s="77"/>
      <c r="J58" s="78"/>
      <c r="K58" s="82"/>
      <c r="L58" s="83"/>
      <c r="M58" s="84"/>
      <c r="N58" s="82"/>
      <c r="O58" s="83"/>
      <c r="P58" s="84"/>
      <c r="Q58" s="28" t="s">
        <v>3</v>
      </c>
      <c r="R58" s="28" t="s">
        <v>4</v>
      </c>
      <c r="S58" s="28" t="s">
        <v>5</v>
      </c>
      <c r="T58" s="28" t="s">
        <v>6</v>
      </c>
      <c r="U58" s="28" t="s">
        <v>0</v>
      </c>
      <c r="V58" s="28" t="s">
        <v>1</v>
      </c>
      <c r="W58" s="28" t="s">
        <v>7</v>
      </c>
      <c r="X58" s="28" t="s">
        <v>2</v>
      </c>
      <c r="Y58" s="42"/>
      <c r="Z58" s="32"/>
    </row>
    <row r="59" spans="1:26" ht="13.5">
      <c r="A59" s="41" t="s">
        <v>65</v>
      </c>
      <c r="B59" s="29" t="s">
        <v>35</v>
      </c>
      <c r="C59" s="30" t="s">
        <v>35</v>
      </c>
      <c r="D59" s="31" t="s">
        <v>35</v>
      </c>
      <c r="E59" s="29">
        <v>3</v>
      </c>
      <c r="F59" s="30" t="s">
        <v>9</v>
      </c>
      <c r="G59" s="31">
        <v>0</v>
      </c>
      <c r="H59" s="29">
        <v>3</v>
      </c>
      <c r="I59" s="30" t="s">
        <v>9</v>
      </c>
      <c r="J59" s="31">
        <v>0</v>
      </c>
      <c r="K59" s="29"/>
      <c r="L59" s="30"/>
      <c r="M59" s="31"/>
      <c r="N59" s="29"/>
      <c r="O59" s="30"/>
      <c r="P59" s="31"/>
      <c r="Q59" s="18">
        <f>COUNTIF(B59:P59,"○")</f>
        <v>2</v>
      </c>
      <c r="R59" s="18">
        <f>COUNTIF(C59:Q59,"△")</f>
        <v>0</v>
      </c>
      <c r="S59" s="18">
        <f>COUNTIF(D59:R59,"●")</f>
        <v>0</v>
      </c>
      <c r="T59" s="18">
        <f>Q59*3+R59*1</f>
        <v>6</v>
      </c>
      <c r="U59" s="44">
        <f>E59+H59+K59+N59</f>
        <v>6</v>
      </c>
      <c r="V59" s="44">
        <f>G59+J59+M59+P59</f>
        <v>0</v>
      </c>
      <c r="W59" s="45">
        <f>U59-V59</f>
        <v>6</v>
      </c>
      <c r="X59" s="44">
        <f>RANK(T59,T59:T61,)</f>
        <v>1</v>
      </c>
      <c r="Y59" s="42" t="s">
        <v>52</v>
      </c>
      <c r="Z59" s="32"/>
    </row>
    <row r="60" spans="1:26" ht="13.5">
      <c r="A60" s="18" t="s">
        <v>66</v>
      </c>
      <c r="B60" s="29">
        <v>0</v>
      </c>
      <c r="C60" s="30" t="s">
        <v>8</v>
      </c>
      <c r="D60" s="31">
        <v>3</v>
      </c>
      <c r="E60" s="29" t="s">
        <v>35</v>
      </c>
      <c r="F60" s="30" t="s">
        <v>35</v>
      </c>
      <c r="G60" s="31" t="s">
        <v>35</v>
      </c>
      <c r="H60" s="29">
        <v>0</v>
      </c>
      <c r="I60" s="30" t="s">
        <v>8</v>
      </c>
      <c r="J60" s="31">
        <v>1</v>
      </c>
      <c r="K60" s="29"/>
      <c r="L60" s="30"/>
      <c r="M60" s="31"/>
      <c r="N60" s="29"/>
      <c r="O60" s="30"/>
      <c r="P60" s="31"/>
      <c r="Q60" s="18">
        <f>COUNTIF(B60:P60,"○")</f>
        <v>0</v>
      </c>
      <c r="R60" s="18">
        <f>COUNTIF(C60:Q60,"△")</f>
        <v>0</v>
      </c>
      <c r="S60" s="18">
        <f>COUNTIF(D60:R60,"●")</f>
        <v>1</v>
      </c>
      <c r="T60" s="18">
        <f>Q60*3+R60*1</f>
        <v>0</v>
      </c>
      <c r="U60" s="44">
        <f>B60+H60+K60+N60</f>
        <v>0</v>
      </c>
      <c r="V60" s="44">
        <f>D60+J60+M60+P60</f>
        <v>4</v>
      </c>
      <c r="W60" s="45">
        <f>U60-V60</f>
        <v>-4</v>
      </c>
      <c r="X60" s="44">
        <f>RANK(T60,T59:T61,)</f>
        <v>3</v>
      </c>
      <c r="Y60" s="42"/>
      <c r="Z60" s="32"/>
    </row>
    <row r="61" spans="1:26" ht="13.5">
      <c r="A61" s="18" t="s">
        <v>67</v>
      </c>
      <c r="B61" s="29">
        <v>0</v>
      </c>
      <c r="C61" s="30" t="s">
        <v>8</v>
      </c>
      <c r="D61" s="31">
        <v>3</v>
      </c>
      <c r="E61" s="29">
        <v>1</v>
      </c>
      <c r="F61" s="30" t="s">
        <v>9</v>
      </c>
      <c r="G61" s="31">
        <v>0</v>
      </c>
      <c r="H61" s="29" t="s">
        <v>35</v>
      </c>
      <c r="I61" s="30" t="s">
        <v>35</v>
      </c>
      <c r="J61" s="31" t="s">
        <v>35</v>
      </c>
      <c r="K61" s="29"/>
      <c r="L61" s="30"/>
      <c r="M61" s="31"/>
      <c r="N61" s="29"/>
      <c r="O61" s="30"/>
      <c r="P61" s="31"/>
      <c r="Q61" s="18">
        <f>COUNTIF(B61:P61,"○")</f>
        <v>1</v>
      </c>
      <c r="R61" s="18">
        <f>COUNTIF(C61:Q61,"△")</f>
        <v>0</v>
      </c>
      <c r="S61" s="18">
        <f>COUNTIF(D61:R61,"●")</f>
        <v>0</v>
      </c>
      <c r="T61" s="18">
        <f>Q61*3+R61*1</f>
        <v>3</v>
      </c>
      <c r="U61" s="44">
        <f>B61+E61+K61+N61</f>
        <v>1</v>
      </c>
      <c r="V61" s="44">
        <f>D61+G61+M61+P61</f>
        <v>3</v>
      </c>
      <c r="W61" s="45">
        <f>U61-V61</f>
        <v>-2</v>
      </c>
      <c r="X61" s="44">
        <f>RANK(T61,T59:T61,)</f>
        <v>2</v>
      </c>
      <c r="Y61" s="42"/>
      <c r="Z61" s="32"/>
    </row>
    <row r="62" spans="1:26" ht="13.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32"/>
    </row>
    <row r="63" spans="1:26" ht="13.5">
      <c r="A63" s="18" t="s">
        <v>36</v>
      </c>
      <c r="B63" s="76" t="str">
        <f>A64</f>
        <v>ＭＦＣ三妻</v>
      </c>
      <c r="C63" s="77"/>
      <c r="D63" s="78"/>
      <c r="E63" s="79" t="str">
        <f>A65</f>
        <v>ＦＣ古河二</v>
      </c>
      <c r="F63" s="80"/>
      <c r="G63" s="81"/>
      <c r="H63" s="76" t="str">
        <f>A66</f>
        <v>結城ＷＥＳＴ</v>
      </c>
      <c r="I63" s="77"/>
      <c r="J63" s="78"/>
      <c r="K63" s="82"/>
      <c r="L63" s="83"/>
      <c r="M63" s="84"/>
      <c r="N63" s="82"/>
      <c r="O63" s="83"/>
      <c r="P63" s="84"/>
      <c r="Q63" s="28" t="s">
        <v>3</v>
      </c>
      <c r="R63" s="28" t="s">
        <v>4</v>
      </c>
      <c r="S63" s="28" t="s">
        <v>5</v>
      </c>
      <c r="T63" s="28" t="s">
        <v>6</v>
      </c>
      <c r="U63" s="28" t="s">
        <v>0</v>
      </c>
      <c r="V63" s="28" t="s">
        <v>1</v>
      </c>
      <c r="W63" s="28" t="s">
        <v>7</v>
      </c>
      <c r="X63" s="28" t="s">
        <v>2</v>
      </c>
      <c r="Y63" s="42"/>
      <c r="Z63" s="32"/>
    </row>
    <row r="64" spans="1:26" ht="13.5">
      <c r="A64" s="18" t="s">
        <v>68</v>
      </c>
      <c r="B64" s="29" t="s">
        <v>35</v>
      </c>
      <c r="C64" s="30" t="s">
        <v>35</v>
      </c>
      <c r="D64" s="31" t="s">
        <v>35</v>
      </c>
      <c r="E64" s="29">
        <v>0</v>
      </c>
      <c r="F64" s="30" t="s">
        <v>8</v>
      </c>
      <c r="G64" s="31">
        <v>3</v>
      </c>
      <c r="H64" s="29">
        <v>2</v>
      </c>
      <c r="I64" s="30" t="s">
        <v>8</v>
      </c>
      <c r="J64" s="31">
        <v>3</v>
      </c>
      <c r="K64" s="29"/>
      <c r="L64" s="30"/>
      <c r="M64" s="31"/>
      <c r="N64" s="29"/>
      <c r="O64" s="30"/>
      <c r="P64" s="31"/>
      <c r="Q64" s="18">
        <f>COUNTIF(B64:P64,"○")</f>
        <v>0</v>
      </c>
      <c r="R64" s="18">
        <f>COUNTIF(C64:Q64,"△")</f>
        <v>0</v>
      </c>
      <c r="S64" s="18">
        <f>COUNTIF(D64:R64,"●")</f>
        <v>2</v>
      </c>
      <c r="T64" s="18">
        <f>Q64*3+R64*1</f>
        <v>0</v>
      </c>
      <c r="U64" s="44">
        <f>E64+H64+K64+N64</f>
        <v>2</v>
      </c>
      <c r="V64" s="44">
        <f>G64+J64+M64+P64</f>
        <v>6</v>
      </c>
      <c r="W64" s="45">
        <f>U64-V64</f>
        <v>-4</v>
      </c>
      <c r="X64" s="44">
        <f>RANK(T64,T64:T66,)</f>
        <v>3</v>
      </c>
      <c r="Z64" s="32"/>
    </row>
    <row r="65" spans="1:26" ht="13.5">
      <c r="A65" s="18" t="s">
        <v>69</v>
      </c>
      <c r="B65" s="29">
        <v>3</v>
      </c>
      <c r="C65" s="30" t="s">
        <v>9</v>
      </c>
      <c r="D65" s="31">
        <v>0</v>
      </c>
      <c r="E65" s="29" t="s">
        <v>35</v>
      </c>
      <c r="F65" s="30" t="s">
        <v>35</v>
      </c>
      <c r="G65" s="31" t="s">
        <v>35</v>
      </c>
      <c r="H65" s="29">
        <v>0</v>
      </c>
      <c r="I65" s="30" t="s">
        <v>8</v>
      </c>
      <c r="J65" s="31">
        <v>1</v>
      </c>
      <c r="K65" s="29"/>
      <c r="L65" s="30"/>
      <c r="M65" s="31"/>
      <c r="N65" s="29"/>
      <c r="O65" s="30"/>
      <c r="P65" s="31"/>
      <c r="Q65" s="18">
        <f>COUNTIF(B65:P65,"○")</f>
        <v>1</v>
      </c>
      <c r="R65" s="18">
        <f>COUNTIF(C65:Q65,"△")</f>
        <v>0</v>
      </c>
      <c r="S65" s="18">
        <f>COUNTIF(D65:R65,"●")</f>
        <v>1</v>
      </c>
      <c r="T65" s="18">
        <f>Q65*3+R65*1</f>
        <v>3</v>
      </c>
      <c r="U65" s="44">
        <f>B65+H65+K65+N65</f>
        <v>3</v>
      </c>
      <c r="V65" s="44">
        <f>D65+J65+M65+P65</f>
        <v>1</v>
      </c>
      <c r="W65" s="45">
        <f>U65-V65</f>
        <v>2</v>
      </c>
      <c r="X65" s="44">
        <f>RANK(T65,T64:T66,)</f>
        <v>2</v>
      </c>
      <c r="Y65" s="42"/>
      <c r="Z65" s="32"/>
    </row>
    <row r="66" spans="1:26" ht="13.5">
      <c r="A66" s="47" t="s">
        <v>72</v>
      </c>
      <c r="B66" s="29">
        <v>3</v>
      </c>
      <c r="C66" s="30" t="s">
        <v>9</v>
      </c>
      <c r="D66" s="31">
        <v>2</v>
      </c>
      <c r="E66" s="29">
        <v>1</v>
      </c>
      <c r="F66" s="30" t="s">
        <v>71</v>
      </c>
      <c r="G66" s="31">
        <v>0</v>
      </c>
      <c r="H66" s="29" t="s">
        <v>35</v>
      </c>
      <c r="I66" s="30" t="s">
        <v>35</v>
      </c>
      <c r="J66" s="31" t="s">
        <v>35</v>
      </c>
      <c r="K66" s="29"/>
      <c r="L66" s="30"/>
      <c r="M66" s="31"/>
      <c r="N66" s="29"/>
      <c r="O66" s="30"/>
      <c r="P66" s="31"/>
      <c r="Q66" s="18">
        <f>COUNTIF(B66:P66,"○")</f>
        <v>2</v>
      </c>
      <c r="R66" s="18">
        <f>COUNTIF(C66:Q66,"△")</f>
        <v>0</v>
      </c>
      <c r="S66" s="18">
        <f>COUNTIF(D66:R66,"●")</f>
        <v>0</v>
      </c>
      <c r="T66" s="18">
        <f>Q66*3+R66*1</f>
        <v>6</v>
      </c>
      <c r="U66" s="44">
        <f>B66+E66+K66+N66</f>
        <v>4</v>
      </c>
      <c r="V66" s="44">
        <f>D66+G66+M66+P66</f>
        <v>2</v>
      </c>
      <c r="W66" s="45">
        <f>U66-V66</f>
        <v>2</v>
      </c>
      <c r="X66" s="44">
        <f>RANK(T66,T64:T66,)</f>
        <v>1</v>
      </c>
      <c r="Y66" s="42" t="s">
        <v>53</v>
      </c>
      <c r="Z66" s="32"/>
    </row>
    <row r="67" spans="1:26" ht="13.5">
      <c r="A67" s="35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5"/>
      <c r="V67" s="35"/>
      <c r="W67" s="37"/>
      <c r="X67" s="35"/>
      <c r="Z67" s="32"/>
    </row>
    <row r="68" spans="1:26" ht="13.5">
      <c r="A68" s="32"/>
      <c r="B68" s="42" t="s">
        <v>37</v>
      </c>
      <c r="C68" s="21"/>
      <c r="D68" s="21"/>
      <c r="E68" s="21"/>
      <c r="F68" s="21"/>
      <c r="G68" s="42" t="s">
        <v>65</v>
      </c>
      <c r="H68" s="42"/>
      <c r="I68" s="42"/>
      <c r="J68" s="42"/>
      <c r="K68" s="42"/>
      <c r="L68" s="42"/>
      <c r="M68" s="25">
        <v>3</v>
      </c>
      <c r="N68" s="25" t="s">
        <v>38</v>
      </c>
      <c r="O68" s="25">
        <v>0</v>
      </c>
      <c r="P68" s="42"/>
      <c r="R68" s="42" t="s">
        <v>70</v>
      </c>
      <c r="S68" s="42"/>
      <c r="T68" s="42"/>
      <c r="U68" s="42"/>
      <c r="V68" s="32"/>
      <c r="W68" s="34"/>
      <c r="X68" s="32"/>
      <c r="Z68" s="32"/>
    </row>
    <row r="69" spans="13:26" ht="13.5">
      <c r="M69" s="25"/>
      <c r="O69" s="25"/>
      <c r="Z69" s="32"/>
    </row>
    <row r="70" spans="1:26" ht="13.5">
      <c r="A70" s="25" t="s">
        <v>43</v>
      </c>
      <c r="B70" s="16" t="s">
        <v>49</v>
      </c>
      <c r="D70" s="24"/>
      <c r="Z70" s="32"/>
    </row>
    <row r="71" spans="1:26" ht="13.5">
      <c r="A71" s="18"/>
      <c r="B71" s="76" t="str">
        <f>A72</f>
        <v>バンビーノＳＣ</v>
      </c>
      <c r="C71" s="77"/>
      <c r="D71" s="78"/>
      <c r="E71" s="76" t="str">
        <f>A73</f>
        <v>ＪＳＣしもつま</v>
      </c>
      <c r="F71" s="77"/>
      <c r="G71" s="78"/>
      <c r="H71" s="76" t="str">
        <f>A74</f>
        <v>KOBUSI  ＦＣ</v>
      </c>
      <c r="I71" s="77"/>
      <c r="J71" s="78"/>
      <c r="K71" s="82"/>
      <c r="L71" s="83"/>
      <c r="M71" s="84"/>
      <c r="N71" s="82"/>
      <c r="O71" s="83"/>
      <c r="P71" s="84"/>
      <c r="Q71" s="28" t="s">
        <v>3</v>
      </c>
      <c r="R71" s="28" t="s">
        <v>4</v>
      </c>
      <c r="S71" s="28" t="s">
        <v>5</v>
      </c>
      <c r="T71" s="28" t="s">
        <v>6</v>
      </c>
      <c r="U71" s="28" t="s">
        <v>0</v>
      </c>
      <c r="V71" s="28" t="s">
        <v>1</v>
      </c>
      <c r="W71" s="28" t="s">
        <v>7</v>
      </c>
      <c r="X71" s="28" t="s">
        <v>2</v>
      </c>
      <c r="Z71" s="32"/>
    </row>
    <row r="72" spans="1:26" ht="13.5">
      <c r="A72" s="41" t="s">
        <v>115</v>
      </c>
      <c r="B72" s="29" t="s">
        <v>31</v>
      </c>
      <c r="C72" s="30" t="s">
        <v>31</v>
      </c>
      <c r="D72" s="31" t="s">
        <v>31</v>
      </c>
      <c r="E72" s="29">
        <v>2</v>
      </c>
      <c r="F72" s="30" t="s">
        <v>9</v>
      </c>
      <c r="G72" s="31">
        <v>1</v>
      </c>
      <c r="H72" s="29">
        <v>1</v>
      </c>
      <c r="I72" s="30" t="s">
        <v>9</v>
      </c>
      <c r="J72" s="31">
        <v>0</v>
      </c>
      <c r="K72" s="29"/>
      <c r="L72" s="30"/>
      <c r="M72" s="31"/>
      <c r="N72" s="29"/>
      <c r="O72" s="30"/>
      <c r="P72" s="31"/>
      <c r="Q72" s="18">
        <f>COUNTIF(B72:P72,"○")</f>
        <v>2</v>
      </c>
      <c r="R72" s="18">
        <f>COUNTIF(C72:Q72,"△")</f>
        <v>0</v>
      </c>
      <c r="S72" s="18">
        <f>COUNTIF(D72:R72,"●")</f>
        <v>0</v>
      </c>
      <c r="T72" s="18">
        <f>Q72*3+R72*1</f>
        <v>6</v>
      </c>
      <c r="U72" s="44">
        <f>E72+H72+K72+N72</f>
        <v>3</v>
      </c>
      <c r="V72" s="44">
        <f>G72+J72+M72+P72</f>
        <v>1</v>
      </c>
      <c r="W72" s="45">
        <f>U72-V72</f>
        <v>2</v>
      </c>
      <c r="X72" s="44">
        <f>RANK(T72,T72:T74,)</f>
        <v>1</v>
      </c>
      <c r="Y72" s="42" t="s">
        <v>52</v>
      </c>
      <c r="Z72" s="32"/>
    </row>
    <row r="73" spans="1:26" ht="13.5">
      <c r="A73" s="18" t="s">
        <v>111</v>
      </c>
      <c r="B73" s="29">
        <v>1</v>
      </c>
      <c r="C73" s="30" t="s">
        <v>8</v>
      </c>
      <c r="D73" s="31">
        <v>2</v>
      </c>
      <c r="E73" s="29" t="s">
        <v>31</v>
      </c>
      <c r="F73" s="30" t="s">
        <v>31</v>
      </c>
      <c r="G73" s="31" t="s">
        <v>31</v>
      </c>
      <c r="H73" s="29">
        <v>12</v>
      </c>
      <c r="I73" s="30" t="s">
        <v>9</v>
      </c>
      <c r="J73" s="31">
        <v>0</v>
      </c>
      <c r="K73" s="29"/>
      <c r="L73" s="30"/>
      <c r="M73" s="31"/>
      <c r="N73" s="29"/>
      <c r="O73" s="30"/>
      <c r="P73" s="31"/>
      <c r="Q73" s="18">
        <f>COUNTIF(B73:P73,"○")</f>
        <v>1</v>
      </c>
      <c r="R73" s="18">
        <f>COUNTIF(C73:Q73,"△")</f>
        <v>0</v>
      </c>
      <c r="S73" s="18">
        <f>COUNTIF(C73:Q73,"●")</f>
        <v>1</v>
      </c>
      <c r="T73" s="18">
        <f>Q73*3+R73*1</f>
        <v>3</v>
      </c>
      <c r="U73" s="44">
        <f>B73+H73+K73+N73</f>
        <v>13</v>
      </c>
      <c r="V73" s="44">
        <f>D73+J73+M73+P73</f>
        <v>2</v>
      </c>
      <c r="W73" s="45">
        <f>U73-V73</f>
        <v>11</v>
      </c>
      <c r="X73" s="44">
        <f>RANK(T73,T72:T74,)</f>
        <v>2</v>
      </c>
      <c r="Z73" s="32"/>
    </row>
    <row r="74" spans="1:26" ht="13.5">
      <c r="A74" s="18" t="s">
        <v>112</v>
      </c>
      <c r="B74" s="29">
        <v>0</v>
      </c>
      <c r="C74" s="30" t="s">
        <v>8</v>
      </c>
      <c r="D74" s="31">
        <v>1</v>
      </c>
      <c r="E74" s="29">
        <v>0</v>
      </c>
      <c r="F74" s="30" t="s">
        <v>8</v>
      </c>
      <c r="G74" s="31">
        <v>12</v>
      </c>
      <c r="H74" s="29" t="s">
        <v>31</v>
      </c>
      <c r="I74" s="30" t="s">
        <v>31</v>
      </c>
      <c r="J74" s="31" t="s">
        <v>31</v>
      </c>
      <c r="K74" s="29"/>
      <c r="L74" s="30"/>
      <c r="M74" s="31"/>
      <c r="N74" s="29"/>
      <c r="O74" s="30"/>
      <c r="P74" s="31"/>
      <c r="Q74" s="18">
        <f>COUNTIF(B74:P74,"○")</f>
        <v>0</v>
      </c>
      <c r="R74" s="18">
        <f>COUNTIF(C74:Q74,"△")</f>
        <v>0</v>
      </c>
      <c r="S74" s="18">
        <f>COUNTIF(C74:R74,"●")</f>
        <v>2</v>
      </c>
      <c r="T74" s="18">
        <f>Q74*3+R74*1</f>
        <v>0</v>
      </c>
      <c r="U74" s="44">
        <f>B74+E74+K74+N74</f>
        <v>0</v>
      </c>
      <c r="V74" s="44">
        <f>D74+G74+M74+P74</f>
        <v>13</v>
      </c>
      <c r="W74" s="45">
        <f>U74-V74</f>
        <v>-13</v>
      </c>
      <c r="X74" s="44">
        <f>RANK(T74,T72:T74,)</f>
        <v>3</v>
      </c>
      <c r="Z74" s="32"/>
    </row>
    <row r="75" spans="1:26" ht="13.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Z75" s="32"/>
    </row>
    <row r="76" spans="1:26" ht="13.5">
      <c r="A76" s="18" t="s">
        <v>34</v>
      </c>
      <c r="B76" s="76" t="str">
        <f>A77</f>
        <v>中ＳＳＳ</v>
      </c>
      <c r="C76" s="77"/>
      <c r="D76" s="78"/>
      <c r="E76" s="79" t="str">
        <f>A78</f>
        <v>長須ＳＳＳ</v>
      </c>
      <c r="F76" s="80"/>
      <c r="G76" s="81"/>
      <c r="H76" s="76" t="str">
        <f>A79</f>
        <v>下妻ＦＣ1984</v>
      </c>
      <c r="I76" s="77"/>
      <c r="J76" s="78"/>
      <c r="K76" s="82"/>
      <c r="L76" s="83"/>
      <c r="M76" s="84"/>
      <c r="N76" s="82"/>
      <c r="O76" s="83"/>
      <c r="P76" s="84"/>
      <c r="Q76" s="28" t="s">
        <v>3</v>
      </c>
      <c r="R76" s="28" t="s">
        <v>4</v>
      </c>
      <c r="S76" s="28" t="s">
        <v>5</v>
      </c>
      <c r="T76" s="28" t="s">
        <v>6</v>
      </c>
      <c r="U76" s="28" t="s">
        <v>0</v>
      </c>
      <c r="V76" s="28" t="s">
        <v>1</v>
      </c>
      <c r="W76" s="28" t="s">
        <v>7</v>
      </c>
      <c r="X76" s="28" t="s">
        <v>2</v>
      </c>
      <c r="Z76" s="32"/>
    </row>
    <row r="77" spans="1:26" ht="13.5">
      <c r="A77" s="18" t="s">
        <v>113</v>
      </c>
      <c r="B77" s="29" t="s">
        <v>31</v>
      </c>
      <c r="C77" s="30" t="s">
        <v>31</v>
      </c>
      <c r="D77" s="31" t="s">
        <v>31</v>
      </c>
      <c r="E77" s="29">
        <v>4</v>
      </c>
      <c r="F77" s="30" t="s">
        <v>12</v>
      </c>
      <c r="G77" s="31">
        <v>4</v>
      </c>
      <c r="H77" s="29">
        <v>3</v>
      </c>
      <c r="I77" s="30" t="s">
        <v>8</v>
      </c>
      <c r="J77" s="31">
        <v>4</v>
      </c>
      <c r="K77" s="29"/>
      <c r="L77" s="30"/>
      <c r="M77" s="31"/>
      <c r="N77" s="29"/>
      <c r="O77" s="30"/>
      <c r="P77" s="31"/>
      <c r="Q77" s="18">
        <f>COUNTIF(B77:P77,"○")</f>
        <v>0</v>
      </c>
      <c r="R77" s="18">
        <f>COUNTIF(C77:Q77,"△")</f>
        <v>1</v>
      </c>
      <c r="S77" s="18">
        <f>COUNTIF(D77:R77,"●")</f>
        <v>1</v>
      </c>
      <c r="T77" s="18">
        <f>Q77*3+R77*1</f>
        <v>1</v>
      </c>
      <c r="U77" s="44">
        <f>E77+H77+K77+N77</f>
        <v>7</v>
      </c>
      <c r="V77" s="44">
        <f>G77+J77+M77+P77</f>
        <v>8</v>
      </c>
      <c r="W77" s="45">
        <f>U77-V77</f>
        <v>-1</v>
      </c>
      <c r="X77" s="44">
        <f>RANK(T77,T77:T79,)</f>
        <v>2</v>
      </c>
      <c r="Y77" s="42"/>
      <c r="Z77" s="32"/>
    </row>
    <row r="78" spans="1:26" ht="13.5">
      <c r="A78" s="18" t="s">
        <v>51</v>
      </c>
      <c r="B78" s="29">
        <v>4</v>
      </c>
      <c r="C78" s="30" t="s">
        <v>12</v>
      </c>
      <c r="D78" s="31">
        <v>4</v>
      </c>
      <c r="E78" s="29" t="s">
        <v>31</v>
      </c>
      <c r="F78" s="30" t="s">
        <v>31</v>
      </c>
      <c r="G78" s="31" t="s">
        <v>31</v>
      </c>
      <c r="H78" s="29">
        <v>1</v>
      </c>
      <c r="I78" s="30" t="s">
        <v>8</v>
      </c>
      <c r="J78" s="31">
        <v>2</v>
      </c>
      <c r="K78" s="29"/>
      <c r="L78" s="30"/>
      <c r="M78" s="31"/>
      <c r="N78" s="29"/>
      <c r="O78" s="30"/>
      <c r="P78" s="31"/>
      <c r="Q78" s="18">
        <f>COUNTIF(B78:P78,"○")</f>
        <v>0</v>
      </c>
      <c r="R78" s="18">
        <f>COUNTIF(C78:Q78,"△")</f>
        <v>1</v>
      </c>
      <c r="S78" s="18">
        <f>COUNTIF(C78:R78,"●")</f>
        <v>1</v>
      </c>
      <c r="T78" s="18">
        <f>Q78*3+R78*1</f>
        <v>1</v>
      </c>
      <c r="U78" s="44">
        <f>B78+H78+K78+N78</f>
        <v>5</v>
      </c>
      <c r="V78" s="44">
        <f>D78+J78+M78+P78</f>
        <v>6</v>
      </c>
      <c r="W78" s="45">
        <f>U78-V78</f>
        <v>-1</v>
      </c>
      <c r="X78" s="44">
        <v>3</v>
      </c>
      <c r="Y78" s="42"/>
      <c r="Z78" s="32"/>
    </row>
    <row r="79" spans="1:26" ht="13.5">
      <c r="A79" s="47" t="s">
        <v>116</v>
      </c>
      <c r="B79" s="29">
        <v>4</v>
      </c>
      <c r="C79" s="30" t="s">
        <v>9</v>
      </c>
      <c r="D79" s="31">
        <v>3</v>
      </c>
      <c r="E79" s="29">
        <v>2</v>
      </c>
      <c r="F79" s="30" t="s">
        <v>9</v>
      </c>
      <c r="G79" s="31">
        <v>1</v>
      </c>
      <c r="H79" s="29" t="s">
        <v>31</v>
      </c>
      <c r="I79" s="30" t="s">
        <v>31</v>
      </c>
      <c r="J79" s="31" t="s">
        <v>31</v>
      </c>
      <c r="K79" s="29"/>
      <c r="L79" s="30"/>
      <c r="M79" s="31"/>
      <c r="N79" s="29"/>
      <c r="O79" s="30"/>
      <c r="P79" s="31"/>
      <c r="Q79" s="18">
        <f>COUNTIF(B79:P79,"○")</f>
        <v>2</v>
      </c>
      <c r="R79" s="18">
        <f>COUNTIF(C79:Q79,"△")</f>
        <v>0</v>
      </c>
      <c r="S79" s="18">
        <f>COUNTIF(C79:R79,"●")</f>
        <v>0</v>
      </c>
      <c r="T79" s="18">
        <f>Q79*3+R79*1</f>
        <v>6</v>
      </c>
      <c r="U79" s="44">
        <f>B79+E79+K79+N79</f>
        <v>6</v>
      </c>
      <c r="V79" s="44">
        <f>D79+G79+M79+P79</f>
        <v>4</v>
      </c>
      <c r="W79" s="45">
        <f>U79-V79</f>
        <v>2</v>
      </c>
      <c r="X79" s="44">
        <f>RANK(T79,T77:T79,)</f>
        <v>1</v>
      </c>
      <c r="Y79" s="42" t="s">
        <v>53</v>
      </c>
      <c r="Z79" s="32"/>
    </row>
    <row r="80" spans="1:26" ht="13.5">
      <c r="A80" s="32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32"/>
      <c r="V80" s="32"/>
      <c r="W80" s="34"/>
      <c r="X80" s="32"/>
      <c r="Y80" s="42"/>
      <c r="Z80" s="32"/>
    </row>
    <row r="81" spans="1:26" ht="13.5">
      <c r="A81" s="32"/>
      <c r="B81" s="42" t="s">
        <v>37</v>
      </c>
      <c r="C81" s="21"/>
      <c r="D81" s="21"/>
      <c r="E81" s="21"/>
      <c r="F81" s="21"/>
      <c r="G81" s="21" t="s">
        <v>109</v>
      </c>
      <c r="H81" s="21"/>
      <c r="I81" s="21"/>
      <c r="J81" s="21"/>
      <c r="K81" s="21"/>
      <c r="L81" s="21"/>
      <c r="M81" s="21">
        <v>2</v>
      </c>
      <c r="N81" s="25" t="s">
        <v>38</v>
      </c>
      <c r="O81" s="21">
        <v>1</v>
      </c>
      <c r="P81" s="21"/>
      <c r="Q81" s="21"/>
      <c r="R81" s="21" t="s">
        <v>114</v>
      </c>
      <c r="S81" s="21"/>
      <c r="T81" s="21"/>
      <c r="U81" s="32"/>
      <c r="V81" s="32"/>
      <c r="W81" s="34"/>
      <c r="X81" s="32"/>
      <c r="Y81" s="42"/>
      <c r="Z81" s="32"/>
    </row>
    <row r="82" ht="13.5">
      <c r="Z82" s="32"/>
    </row>
    <row r="83" spans="1:26" ht="13.5">
      <c r="A83" s="25" t="s">
        <v>44</v>
      </c>
      <c r="B83" s="16" t="s">
        <v>117</v>
      </c>
      <c r="D83" s="24"/>
      <c r="Z83" s="32"/>
    </row>
    <row r="84" spans="1:26" ht="13.5">
      <c r="A84" s="18"/>
      <c r="B84" s="76" t="str">
        <f>A85</f>
        <v>八千代町ＳＳ</v>
      </c>
      <c r="C84" s="77"/>
      <c r="D84" s="78"/>
      <c r="E84" s="76" t="str">
        <f>A86</f>
        <v>М　Ｉ　Ｃ　ＦＣ</v>
      </c>
      <c r="F84" s="77"/>
      <c r="G84" s="78"/>
      <c r="H84" s="76" t="str">
        <f>A87</f>
        <v>三和ＳＳＳ</v>
      </c>
      <c r="I84" s="77"/>
      <c r="J84" s="78"/>
      <c r="K84" s="82"/>
      <c r="L84" s="83"/>
      <c r="M84" s="84"/>
      <c r="N84" s="82"/>
      <c r="O84" s="83"/>
      <c r="P84" s="84"/>
      <c r="Q84" s="28" t="s">
        <v>3</v>
      </c>
      <c r="R84" s="28" t="s">
        <v>4</v>
      </c>
      <c r="S84" s="28" t="s">
        <v>5</v>
      </c>
      <c r="T84" s="28" t="s">
        <v>6</v>
      </c>
      <c r="U84" s="28" t="s">
        <v>0</v>
      </c>
      <c r="V84" s="28" t="s">
        <v>1</v>
      </c>
      <c r="W84" s="28" t="s">
        <v>7</v>
      </c>
      <c r="X84" s="28" t="s">
        <v>2</v>
      </c>
      <c r="Z84" s="32"/>
    </row>
    <row r="85" spans="1:26" ht="13.5">
      <c r="A85" s="41" t="s">
        <v>124</v>
      </c>
      <c r="B85" s="29" t="s">
        <v>31</v>
      </c>
      <c r="C85" s="30" t="s">
        <v>31</v>
      </c>
      <c r="D85" s="31" t="s">
        <v>31</v>
      </c>
      <c r="E85" s="29">
        <v>6</v>
      </c>
      <c r="F85" s="30" t="s">
        <v>123</v>
      </c>
      <c r="G85" s="31">
        <v>1</v>
      </c>
      <c r="H85" s="29">
        <v>8</v>
      </c>
      <c r="I85" s="30" t="s">
        <v>9</v>
      </c>
      <c r="J85" s="31">
        <v>0</v>
      </c>
      <c r="K85" s="29"/>
      <c r="L85" s="30"/>
      <c r="M85" s="31"/>
      <c r="N85" s="29"/>
      <c r="O85" s="30"/>
      <c r="P85" s="31"/>
      <c r="Q85" s="18">
        <f>COUNTIF(B85:P85,"○")</f>
        <v>2</v>
      </c>
      <c r="R85" s="18">
        <f>COUNTIF(C85:Q85,"△")</f>
        <v>0</v>
      </c>
      <c r="S85" s="18">
        <f>COUNTIF(D85:R85,"●")</f>
        <v>0</v>
      </c>
      <c r="T85" s="18">
        <f>Q85*3+R85*1</f>
        <v>6</v>
      </c>
      <c r="U85" s="44">
        <f>E85+H85+K85+N85</f>
        <v>14</v>
      </c>
      <c r="V85" s="44">
        <f>G85+J85+M85+P85</f>
        <v>1</v>
      </c>
      <c r="W85" s="45">
        <f>U85-V85</f>
        <v>13</v>
      </c>
      <c r="X85" s="44">
        <f>RANK(T85,T85:T87,)</f>
        <v>1</v>
      </c>
      <c r="Y85" s="42" t="s">
        <v>52</v>
      </c>
      <c r="Z85" s="32"/>
    </row>
    <row r="86" spans="1:26" ht="13.5">
      <c r="A86" s="18" t="s">
        <v>119</v>
      </c>
      <c r="B86" s="29">
        <v>1</v>
      </c>
      <c r="C86" s="30" t="s">
        <v>8</v>
      </c>
      <c r="D86" s="31">
        <v>6</v>
      </c>
      <c r="E86" s="29" t="s">
        <v>31</v>
      </c>
      <c r="F86" s="30" t="s">
        <v>31</v>
      </c>
      <c r="G86" s="31" t="s">
        <v>31</v>
      </c>
      <c r="H86" s="29">
        <v>0</v>
      </c>
      <c r="I86" s="30" t="s">
        <v>12</v>
      </c>
      <c r="J86" s="31">
        <v>0</v>
      </c>
      <c r="K86" s="29"/>
      <c r="L86" s="30"/>
      <c r="M86" s="31"/>
      <c r="N86" s="29"/>
      <c r="O86" s="30"/>
      <c r="P86" s="31"/>
      <c r="Q86" s="18">
        <f>COUNTIF(B86:P86,"○")</f>
        <v>0</v>
      </c>
      <c r="R86" s="18">
        <f>COUNTIF(C86:Q86,"△")</f>
        <v>1</v>
      </c>
      <c r="S86" s="18">
        <f>COUNTIF(C86:Q86,"●")</f>
        <v>1</v>
      </c>
      <c r="T86" s="18">
        <f>Q86*3+R86*1</f>
        <v>1</v>
      </c>
      <c r="U86" s="44">
        <f>B86+H86+K86+N86</f>
        <v>1</v>
      </c>
      <c r="V86" s="44">
        <f>D86+J86+M86+P86</f>
        <v>6</v>
      </c>
      <c r="W86" s="45">
        <f>U86-V86</f>
        <v>-5</v>
      </c>
      <c r="X86" s="44">
        <f>RANK(T86,T85:T87,)</f>
        <v>2</v>
      </c>
      <c r="Z86" s="32"/>
    </row>
    <row r="87" spans="1:26" ht="13.5">
      <c r="A87" s="18" t="s">
        <v>120</v>
      </c>
      <c r="B87" s="29">
        <v>0</v>
      </c>
      <c r="C87" s="30" t="s">
        <v>8</v>
      </c>
      <c r="D87" s="31">
        <v>8</v>
      </c>
      <c r="E87" s="29">
        <v>0</v>
      </c>
      <c r="F87" s="30" t="s">
        <v>12</v>
      </c>
      <c r="G87" s="31">
        <v>0</v>
      </c>
      <c r="H87" s="29" t="s">
        <v>31</v>
      </c>
      <c r="I87" s="30" t="s">
        <v>31</v>
      </c>
      <c r="J87" s="31" t="s">
        <v>31</v>
      </c>
      <c r="K87" s="29"/>
      <c r="L87" s="30"/>
      <c r="M87" s="31"/>
      <c r="N87" s="29"/>
      <c r="O87" s="30"/>
      <c r="P87" s="31"/>
      <c r="Q87" s="18">
        <f>COUNTIF(B87:P87,"○")</f>
        <v>0</v>
      </c>
      <c r="R87" s="18">
        <f>COUNTIF(C87:Q87,"△")</f>
        <v>1</v>
      </c>
      <c r="S87" s="18">
        <f>COUNTIF(C87:R87,"●")</f>
        <v>1</v>
      </c>
      <c r="T87" s="18">
        <f>Q87*3+R87*1</f>
        <v>1</v>
      </c>
      <c r="U87" s="44">
        <f>B87+E87+K87+N87</f>
        <v>0</v>
      </c>
      <c r="V87" s="44">
        <f>D87+G87+M87+P87</f>
        <v>8</v>
      </c>
      <c r="W87" s="45">
        <f>U87-V87</f>
        <v>-8</v>
      </c>
      <c r="X87" s="44">
        <f>RANK(T87,T85:T87,)</f>
        <v>2</v>
      </c>
      <c r="Z87" s="32"/>
    </row>
    <row r="88" spans="1:26" ht="13.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Z88" s="32"/>
    </row>
    <row r="89" spans="1:26" ht="13.5">
      <c r="A89" s="18" t="s">
        <v>34</v>
      </c>
      <c r="B89" s="76" t="str">
        <f>A90</f>
        <v>下館南ＳＳＳ</v>
      </c>
      <c r="C89" s="77"/>
      <c r="D89" s="78"/>
      <c r="E89" s="79" t="str">
        <f>A91</f>
        <v>大田ＳＳＳ</v>
      </c>
      <c r="F89" s="80"/>
      <c r="G89" s="81"/>
      <c r="H89" s="76" t="str">
        <f>A92</f>
        <v>竹島ＳＳＳ</v>
      </c>
      <c r="I89" s="77"/>
      <c r="J89" s="78"/>
      <c r="K89" s="82"/>
      <c r="L89" s="83"/>
      <c r="M89" s="84"/>
      <c r="N89" s="82"/>
      <c r="O89" s="83"/>
      <c r="P89" s="84"/>
      <c r="Q89" s="28" t="s">
        <v>3</v>
      </c>
      <c r="R89" s="28" t="s">
        <v>4</v>
      </c>
      <c r="S89" s="28" t="s">
        <v>5</v>
      </c>
      <c r="T89" s="28" t="s">
        <v>6</v>
      </c>
      <c r="U89" s="28" t="s">
        <v>0</v>
      </c>
      <c r="V89" s="28" t="s">
        <v>1</v>
      </c>
      <c r="W89" s="28" t="s">
        <v>7</v>
      </c>
      <c r="X89" s="28" t="s">
        <v>2</v>
      </c>
      <c r="Z89" s="32"/>
    </row>
    <row r="90" spans="1:26" ht="13.5">
      <c r="A90" s="18" t="s">
        <v>121</v>
      </c>
      <c r="B90" s="29" t="s">
        <v>31</v>
      </c>
      <c r="C90" s="30" t="s">
        <v>31</v>
      </c>
      <c r="D90" s="31" t="s">
        <v>31</v>
      </c>
      <c r="E90" s="29">
        <v>1</v>
      </c>
      <c r="F90" s="30" t="s">
        <v>8</v>
      </c>
      <c r="G90" s="31">
        <v>3</v>
      </c>
      <c r="H90" s="29">
        <v>5</v>
      </c>
      <c r="I90" s="30" t="s">
        <v>9</v>
      </c>
      <c r="J90" s="31">
        <v>0</v>
      </c>
      <c r="K90" s="29"/>
      <c r="L90" s="30"/>
      <c r="M90" s="31"/>
      <c r="N90" s="29"/>
      <c r="O90" s="30"/>
      <c r="P90" s="31"/>
      <c r="Q90" s="18">
        <f>COUNTIF(B90:P90,"○")</f>
        <v>1</v>
      </c>
      <c r="R90" s="18">
        <f>COUNTIF(C90:Q90,"△")</f>
        <v>0</v>
      </c>
      <c r="S90" s="18">
        <f>COUNTIF(D90:R90,"●")</f>
        <v>1</v>
      </c>
      <c r="T90" s="18">
        <f>Q90*3+R90*1</f>
        <v>3</v>
      </c>
      <c r="U90" s="44">
        <f>E90+H90+K90+N90</f>
        <v>6</v>
      </c>
      <c r="V90" s="44">
        <f>G90+J90+M90+P90</f>
        <v>3</v>
      </c>
      <c r="W90" s="45">
        <f>U90-V90</f>
        <v>3</v>
      </c>
      <c r="X90" s="44">
        <f>RANK(T90,T90:T92,)</f>
        <v>2</v>
      </c>
      <c r="Z90" s="32"/>
    </row>
    <row r="91" spans="1:26" ht="13.5">
      <c r="A91" s="47" t="s">
        <v>205</v>
      </c>
      <c r="B91" s="29">
        <v>3</v>
      </c>
      <c r="C91" s="30" t="s">
        <v>9</v>
      </c>
      <c r="D91" s="31">
        <v>1</v>
      </c>
      <c r="E91" s="29" t="s">
        <v>31</v>
      </c>
      <c r="F91" s="30" t="s">
        <v>31</v>
      </c>
      <c r="G91" s="31" t="s">
        <v>31</v>
      </c>
      <c r="H91" s="29">
        <v>5</v>
      </c>
      <c r="I91" s="30" t="s">
        <v>9</v>
      </c>
      <c r="J91" s="31">
        <v>0</v>
      </c>
      <c r="K91" s="29"/>
      <c r="L91" s="30"/>
      <c r="M91" s="31"/>
      <c r="N91" s="29"/>
      <c r="O91" s="30"/>
      <c r="P91" s="31"/>
      <c r="Q91" s="18">
        <f>COUNTIF(B91:P91,"○")</f>
        <v>2</v>
      </c>
      <c r="R91" s="18">
        <f>COUNTIF(C91:Q91,"△")</f>
        <v>0</v>
      </c>
      <c r="S91" s="18">
        <f>COUNTIF(C91:R91,"●")</f>
        <v>0</v>
      </c>
      <c r="T91" s="18">
        <f>Q91*3+R91*1</f>
        <v>6</v>
      </c>
      <c r="U91" s="44">
        <f>B91+H91+K91+N91</f>
        <v>8</v>
      </c>
      <c r="V91" s="44">
        <f>D91+J91+M91+P91</f>
        <v>1</v>
      </c>
      <c r="W91" s="45">
        <f>U91-V91</f>
        <v>7</v>
      </c>
      <c r="X91" s="44">
        <f>RANK(T91,T90:T92,)</f>
        <v>1</v>
      </c>
      <c r="Y91" s="42" t="s">
        <v>53</v>
      </c>
      <c r="Z91" s="32"/>
    </row>
    <row r="92" spans="1:26" ht="13.5">
      <c r="A92" s="18" t="s">
        <v>122</v>
      </c>
      <c r="B92" s="29">
        <v>0</v>
      </c>
      <c r="C92" s="30" t="s">
        <v>8</v>
      </c>
      <c r="D92" s="31">
        <v>5</v>
      </c>
      <c r="E92" s="29">
        <v>0</v>
      </c>
      <c r="F92" s="30" t="s">
        <v>8</v>
      </c>
      <c r="G92" s="31">
        <v>5</v>
      </c>
      <c r="H92" s="29" t="s">
        <v>31</v>
      </c>
      <c r="I92" s="30" t="s">
        <v>31</v>
      </c>
      <c r="J92" s="31" t="s">
        <v>31</v>
      </c>
      <c r="K92" s="29"/>
      <c r="L92" s="30"/>
      <c r="M92" s="31"/>
      <c r="N92" s="29"/>
      <c r="O92" s="30"/>
      <c r="P92" s="31"/>
      <c r="Q92" s="18">
        <f>COUNTIF(B92:P92,"○")</f>
        <v>0</v>
      </c>
      <c r="R92" s="18">
        <f>COUNTIF(C92:Q92,"△")</f>
        <v>0</v>
      </c>
      <c r="S92" s="18">
        <f>COUNTIF(C92:R92,"●")</f>
        <v>2</v>
      </c>
      <c r="T92" s="18">
        <f>Q92*3+R92*1</f>
        <v>0</v>
      </c>
      <c r="U92" s="44">
        <f>B92+E92+K92+N92</f>
        <v>0</v>
      </c>
      <c r="V92" s="44">
        <f>D92+G92+M92+P92</f>
        <v>10</v>
      </c>
      <c r="W92" s="45">
        <f>U92-V92</f>
        <v>-10</v>
      </c>
      <c r="X92" s="44">
        <f>RANK(T92,T90:T92,)</f>
        <v>3</v>
      </c>
      <c r="Z92" s="32"/>
    </row>
    <row r="93" spans="1:26" ht="13.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48"/>
      <c r="V93" s="48"/>
      <c r="W93" s="51"/>
      <c r="X93" s="48"/>
      <c r="Z93" s="32"/>
    </row>
    <row r="94" spans="1:26" ht="13.5">
      <c r="A94" s="21"/>
      <c r="B94" s="42" t="s">
        <v>37</v>
      </c>
      <c r="C94" s="21"/>
      <c r="D94" s="21"/>
      <c r="E94" s="21"/>
      <c r="F94" s="21" t="s">
        <v>118</v>
      </c>
      <c r="G94" s="21"/>
      <c r="H94" s="21"/>
      <c r="I94" s="21"/>
      <c r="J94" s="21"/>
      <c r="K94" s="21"/>
      <c r="L94" s="21"/>
      <c r="M94" s="21">
        <v>5</v>
      </c>
      <c r="N94" s="25" t="s">
        <v>38</v>
      </c>
      <c r="O94" s="21">
        <v>1</v>
      </c>
      <c r="P94" s="21"/>
      <c r="Q94" s="21"/>
      <c r="R94" s="21" t="s">
        <v>204</v>
      </c>
      <c r="S94" s="21"/>
      <c r="T94" s="21"/>
      <c r="U94" s="48"/>
      <c r="V94" s="48"/>
      <c r="W94" s="51"/>
      <c r="X94" s="48"/>
      <c r="Z94" s="32"/>
    </row>
    <row r="95" ht="13.5">
      <c r="Z95" s="32"/>
    </row>
    <row r="96" spans="1:26" ht="13.5">
      <c r="A96" s="25" t="s">
        <v>82</v>
      </c>
      <c r="B96" s="42" t="s">
        <v>83</v>
      </c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33"/>
    </row>
    <row r="97" spans="1:25" ht="13.5">
      <c r="A97" s="18" t="s">
        <v>34</v>
      </c>
      <c r="B97" s="76" t="str">
        <f>A98</f>
        <v>総和南ＦＣ</v>
      </c>
      <c r="C97" s="77"/>
      <c r="D97" s="78"/>
      <c r="E97" s="76" t="str">
        <f>A99</f>
        <v>八千代ＪＦＣ</v>
      </c>
      <c r="F97" s="77"/>
      <c r="G97" s="78"/>
      <c r="H97" s="76" t="str">
        <f>A100</f>
        <v>江川ＳＳＳ</v>
      </c>
      <c r="I97" s="77"/>
      <c r="J97" s="78"/>
      <c r="K97" s="82"/>
      <c r="L97" s="83"/>
      <c r="M97" s="84"/>
      <c r="N97" s="82"/>
      <c r="O97" s="83"/>
      <c r="P97" s="84"/>
      <c r="Q97" s="28" t="s">
        <v>3</v>
      </c>
      <c r="R97" s="28" t="s">
        <v>4</v>
      </c>
      <c r="S97" s="28" t="s">
        <v>5</v>
      </c>
      <c r="T97" s="28" t="s">
        <v>6</v>
      </c>
      <c r="U97" s="28" t="s">
        <v>0</v>
      </c>
      <c r="V97" s="28" t="s">
        <v>1</v>
      </c>
      <c r="W97" s="28" t="s">
        <v>7</v>
      </c>
      <c r="X97" s="28" t="s">
        <v>2</v>
      </c>
      <c r="Y97" s="42"/>
    </row>
    <row r="98" spans="1:24" ht="13.5">
      <c r="A98" s="18" t="s">
        <v>84</v>
      </c>
      <c r="B98" s="29" t="s">
        <v>31</v>
      </c>
      <c r="C98" s="30" t="s">
        <v>31</v>
      </c>
      <c r="D98" s="31" t="s">
        <v>31</v>
      </c>
      <c r="E98" s="29">
        <v>0</v>
      </c>
      <c r="F98" s="30" t="s">
        <v>8</v>
      </c>
      <c r="G98" s="31">
        <v>1</v>
      </c>
      <c r="H98" s="29">
        <v>1</v>
      </c>
      <c r="I98" s="30" t="s">
        <v>8</v>
      </c>
      <c r="J98" s="31">
        <v>2</v>
      </c>
      <c r="K98" s="29"/>
      <c r="L98" s="30"/>
      <c r="M98" s="31"/>
      <c r="N98" s="29"/>
      <c r="O98" s="30"/>
      <c r="P98" s="31"/>
      <c r="Q98" s="18">
        <f>COUNTIF(B98:P98,"○")</f>
        <v>0</v>
      </c>
      <c r="R98" s="18">
        <f>COUNTIF(C98:Q98,"△")</f>
        <v>0</v>
      </c>
      <c r="S98" s="18">
        <f>COUNTIF(D98:R98,"●")</f>
        <v>2</v>
      </c>
      <c r="T98" s="18">
        <f>Q98*3+R98*1</f>
        <v>0</v>
      </c>
      <c r="U98" s="44">
        <f>E98+H98+K98+N98</f>
        <v>1</v>
      </c>
      <c r="V98" s="44">
        <f>G98+J98+M98+P98</f>
        <v>3</v>
      </c>
      <c r="W98" s="45">
        <f>U98-V98</f>
        <v>-2</v>
      </c>
      <c r="X98" s="44">
        <f>RANK(T98,T98:T100,)</f>
        <v>3</v>
      </c>
    </row>
    <row r="99" spans="1:25" ht="13.5">
      <c r="A99" s="41" t="s">
        <v>86</v>
      </c>
      <c r="B99" s="29">
        <v>1</v>
      </c>
      <c r="C99" s="30" t="s">
        <v>9</v>
      </c>
      <c r="D99" s="31">
        <v>0</v>
      </c>
      <c r="E99" s="29" t="s">
        <v>31</v>
      </c>
      <c r="F99" s="30" t="s">
        <v>31</v>
      </c>
      <c r="G99" s="31" t="s">
        <v>31</v>
      </c>
      <c r="H99" s="29">
        <v>4</v>
      </c>
      <c r="I99" s="30" t="s">
        <v>9</v>
      </c>
      <c r="J99" s="31">
        <v>1</v>
      </c>
      <c r="K99" s="29"/>
      <c r="L99" s="30"/>
      <c r="M99" s="31"/>
      <c r="N99" s="29"/>
      <c r="O99" s="30"/>
      <c r="P99" s="31"/>
      <c r="Q99" s="18">
        <f>COUNTIF(B99:P99,"○")</f>
        <v>2</v>
      </c>
      <c r="R99" s="18">
        <f>COUNTIF(C99:Q99,"△")</f>
        <v>0</v>
      </c>
      <c r="S99" s="18">
        <f>COUNTIF(D99:R99,"●")</f>
        <v>0</v>
      </c>
      <c r="T99" s="18">
        <f>Q99*3+R99*1</f>
        <v>6</v>
      </c>
      <c r="U99" s="44">
        <f>B99+H99+K99+N99</f>
        <v>5</v>
      </c>
      <c r="V99" s="44">
        <f>D99+J99+M99+P99</f>
        <v>1</v>
      </c>
      <c r="W99" s="45">
        <f>U99-V99</f>
        <v>4</v>
      </c>
      <c r="X99" s="44">
        <f>RANK(T99,T98:T100,)</f>
        <v>1</v>
      </c>
      <c r="Y99" s="42" t="s">
        <v>52</v>
      </c>
    </row>
    <row r="100" spans="1:24" ht="13.5">
      <c r="A100" s="18" t="s">
        <v>87</v>
      </c>
      <c r="B100" s="29">
        <v>2</v>
      </c>
      <c r="C100" s="30" t="s">
        <v>9</v>
      </c>
      <c r="D100" s="31">
        <v>1</v>
      </c>
      <c r="E100" s="29">
        <v>1</v>
      </c>
      <c r="F100" s="30" t="s">
        <v>8</v>
      </c>
      <c r="G100" s="31">
        <v>4</v>
      </c>
      <c r="H100" s="29" t="s">
        <v>31</v>
      </c>
      <c r="I100" s="30" t="s">
        <v>31</v>
      </c>
      <c r="J100" s="31" t="s">
        <v>31</v>
      </c>
      <c r="K100" s="29"/>
      <c r="L100" s="30"/>
      <c r="M100" s="31"/>
      <c r="N100" s="29"/>
      <c r="O100" s="30"/>
      <c r="P100" s="31"/>
      <c r="Q100" s="18">
        <f>COUNTIF(B100:P100,"○")</f>
        <v>1</v>
      </c>
      <c r="R100" s="18">
        <f>COUNTIF(C100:Q100,"△")</f>
        <v>0</v>
      </c>
      <c r="S100" s="18">
        <f>COUNTIF(D100:R100,"●")</f>
        <v>1</v>
      </c>
      <c r="T100" s="18">
        <f>Q100*3+R100*1</f>
        <v>3</v>
      </c>
      <c r="U100" s="44">
        <f>B100+E100+K100+N100</f>
        <v>3</v>
      </c>
      <c r="V100" s="44">
        <f>D100+G100+M100+P100</f>
        <v>5</v>
      </c>
      <c r="W100" s="45">
        <f>U100-V100</f>
        <v>-2</v>
      </c>
      <c r="X100" s="44">
        <f>RANK(T100,T98:T100,)</f>
        <v>2</v>
      </c>
    </row>
    <row r="101" spans="1:25" ht="13.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</row>
    <row r="102" spans="1:25" ht="13.5">
      <c r="A102" s="18" t="s">
        <v>34</v>
      </c>
      <c r="B102" s="86" t="str">
        <f>A103</f>
        <v>下館小あしかびＳＳ</v>
      </c>
      <c r="C102" s="87"/>
      <c r="D102" s="88"/>
      <c r="E102" s="86" t="str">
        <f>A104</f>
        <v>谷貝ＦＣ </v>
      </c>
      <c r="F102" s="87"/>
      <c r="G102" s="88"/>
      <c r="H102" s="76" t="str">
        <f>A105</f>
        <v>坂戸ＳＳＳ</v>
      </c>
      <c r="I102" s="77"/>
      <c r="J102" s="78"/>
      <c r="K102" s="82"/>
      <c r="L102" s="83"/>
      <c r="M102" s="84"/>
      <c r="N102" s="82"/>
      <c r="O102" s="83"/>
      <c r="P102" s="84"/>
      <c r="Q102" s="28" t="s">
        <v>3</v>
      </c>
      <c r="R102" s="28" t="s">
        <v>4</v>
      </c>
      <c r="S102" s="28" t="s">
        <v>5</v>
      </c>
      <c r="T102" s="28" t="s">
        <v>6</v>
      </c>
      <c r="U102" s="28" t="s">
        <v>0</v>
      </c>
      <c r="V102" s="28" t="s">
        <v>1</v>
      </c>
      <c r="W102" s="28" t="s">
        <v>7</v>
      </c>
      <c r="X102" s="28" t="s">
        <v>2</v>
      </c>
      <c r="Y102" s="42"/>
    </row>
    <row r="103" spans="1:24" ht="13.5">
      <c r="A103" s="18" t="s">
        <v>88</v>
      </c>
      <c r="B103" s="29" t="s">
        <v>31</v>
      </c>
      <c r="C103" s="30" t="s">
        <v>31</v>
      </c>
      <c r="D103" s="31" t="s">
        <v>31</v>
      </c>
      <c r="E103" s="29">
        <v>2</v>
      </c>
      <c r="F103" s="30" t="s">
        <v>12</v>
      </c>
      <c r="G103" s="31">
        <v>2</v>
      </c>
      <c r="H103" s="29">
        <v>0</v>
      </c>
      <c r="I103" s="30" t="s">
        <v>8</v>
      </c>
      <c r="J103" s="31">
        <v>1</v>
      </c>
      <c r="K103" s="29"/>
      <c r="L103" s="30"/>
      <c r="M103" s="31"/>
      <c r="N103" s="29"/>
      <c r="O103" s="30"/>
      <c r="P103" s="31"/>
      <c r="Q103" s="18">
        <f>COUNTIF(B103:P103,"○")</f>
        <v>0</v>
      </c>
      <c r="R103" s="18">
        <f>COUNTIF(C103:Q103,"△")</f>
        <v>1</v>
      </c>
      <c r="S103" s="18">
        <f>COUNTIF(D103:R103,"●")</f>
        <v>1</v>
      </c>
      <c r="T103" s="18">
        <f>Q103*3+R103*1</f>
        <v>1</v>
      </c>
      <c r="U103" s="44">
        <f>E103+H103+K103+N103</f>
        <v>2</v>
      </c>
      <c r="V103" s="44">
        <f>G103+J103+M103+P103</f>
        <v>3</v>
      </c>
      <c r="W103" s="45">
        <f>U103-V103</f>
        <v>-1</v>
      </c>
      <c r="X103" s="44">
        <f>RANK(T103,T103:T105,)</f>
        <v>2</v>
      </c>
    </row>
    <row r="104" spans="1:24" ht="13.5">
      <c r="A104" s="18" t="s">
        <v>89</v>
      </c>
      <c r="B104" s="29">
        <v>2</v>
      </c>
      <c r="C104" s="30" t="s">
        <v>12</v>
      </c>
      <c r="D104" s="31">
        <v>2</v>
      </c>
      <c r="E104" s="29" t="s">
        <v>31</v>
      </c>
      <c r="F104" s="30" t="s">
        <v>31</v>
      </c>
      <c r="G104" s="31" t="s">
        <v>31</v>
      </c>
      <c r="H104" s="29">
        <v>0</v>
      </c>
      <c r="I104" s="30" t="s">
        <v>8</v>
      </c>
      <c r="J104" s="31">
        <v>3</v>
      </c>
      <c r="K104" s="29"/>
      <c r="L104" s="30"/>
      <c r="M104" s="31"/>
      <c r="N104" s="29"/>
      <c r="O104" s="30"/>
      <c r="P104" s="31"/>
      <c r="Q104" s="18">
        <f>COUNTIF(B104:P104,"○")</f>
        <v>0</v>
      </c>
      <c r="R104" s="18">
        <f>COUNTIF(C104:Q104,"△")</f>
        <v>1</v>
      </c>
      <c r="S104" s="18">
        <f>COUNTIF(D104:R104,"●")</f>
        <v>1</v>
      </c>
      <c r="T104" s="18">
        <f>Q104*3+R104*1</f>
        <v>1</v>
      </c>
      <c r="U104" s="44">
        <f>B104+H104+K104+N104</f>
        <v>2</v>
      </c>
      <c r="V104" s="44">
        <f>D104+J104+M104+P104</f>
        <v>5</v>
      </c>
      <c r="W104" s="45">
        <f>U104-V104</f>
        <v>-3</v>
      </c>
      <c r="X104" s="44">
        <v>3</v>
      </c>
    </row>
    <row r="105" spans="1:25" ht="13.5">
      <c r="A105" s="47" t="s">
        <v>91</v>
      </c>
      <c r="B105" s="29">
        <v>1</v>
      </c>
      <c r="C105" s="30" t="s">
        <v>9</v>
      </c>
      <c r="D105" s="31">
        <v>0</v>
      </c>
      <c r="E105" s="29">
        <v>3</v>
      </c>
      <c r="F105" s="30" t="s">
        <v>9</v>
      </c>
      <c r="G105" s="31">
        <v>0</v>
      </c>
      <c r="H105" s="29" t="s">
        <v>31</v>
      </c>
      <c r="I105" s="30" t="s">
        <v>31</v>
      </c>
      <c r="J105" s="31" t="s">
        <v>31</v>
      </c>
      <c r="K105" s="29"/>
      <c r="L105" s="30"/>
      <c r="M105" s="31"/>
      <c r="N105" s="29"/>
      <c r="O105" s="30"/>
      <c r="P105" s="31"/>
      <c r="Q105" s="18">
        <f>COUNTIF(B105:P105,"○")</f>
        <v>2</v>
      </c>
      <c r="R105" s="18">
        <f>COUNTIF(C105:Q105,"△")</f>
        <v>0</v>
      </c>
      <c r="S105" s="18">
        <f>COUNTIF(D105:R105,"●")</f>
        <v>0</v>
      </c>
      <c r="T105" s="18">
        <f>Q105*3+R105*1</f>
        <v>6</v>
      </c>
      <c r="U105" s="44">
        <f>B105+E105+K105+N105</f>
        <v>4</v>
      </c>
      <c r="V105" s="44">
        <f>D105+G105+M105+P105</f>
        <v>0</v>
      </c>
      <c r="W105" s="45">
        <f>U105-V105</f>
        <v>4</v>
      </c>
      <c r="X105" s="44">
        <f>RANK(T105,T103:T105,)</f>
        <v>1</v>
      </c>
      <c r="Y105" s="42" t="s">
        <v>53</v>
      </c>
    </row>
    <row r="106" spans="1:25" ht="13.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</row>
    <row r="107" spans="1:25" ht="13.5">
      <c r="A107" s="42"/>
      <c r="B107" s="42" t="s">
        <v>37</v>
      </c>
      <c r="C107" s="42"/>
      <c r="D107" s="42"/>
      <c r="E107" s="42"/>
      <c r="F107" s="42"/>
      <c r="G107" s="42" t="s">
        <v>85</v>
      </c>
      <c r="H107" s="42"/>
      <c r="I107" s="42"/>
      <c r="J107" s="42"/>
      <c r="K107" s="42"/>
      <c r="L107" s="42"/>
      <c r="M107" s="25">
        <v>2</v>
      </c>
      <c r="N107" s="25" t="s">
        <v>38</v>
      </c>
      <c r="O107" s="25">
        <v>1</v>
      </c>
      <c r="P107" s="42"/>
      <c r="Q107" s="42"/>
      <c r="R107" s="42" t="s">
        <v>90</v>
      </c>
      <c r="S107" s="42"/>
      <c r="T107" s="42"/>
      <c r="U107" s="42"/>
      <c r="V107" s="42"/>
      <c r="W107" s="42"/>
      <c r="X107" s="42"/>
      <c r="Y107" s="42"/>
    </row>
    <row r="108" spans="1:25" ht="13.5">
      <c r="A108" s="32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32"/>
      <c r="V108" s="32"/>
      <c r="W108" s="34"/>
      <c r="X108" s="32"/>
      <c r="Y108" s="48"/>
    </row>
    <row r="109" spans="1:25" ht="13.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</row>
    <row r="110" spans="1:25" ht="13.5">
      <c r="A110" s="21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</row>
    <row r="111" spans="1:25" ht="13.5">
      <c r="A111" s="21"/>
      <c r="B111" s="96"/>
      <c r="C111" s="96"/>
      <c r="D111" s="96"/>
      <c r="E111" s="97"/>
      <c r="F111" s="97"/>
      <c r="G111" s="97"/>
      <c r="H111" s="97"/>
      <c r="I111" s="97"/>
      <c r="J111" s="97"/>
      <c r="K111" s="97"/>
      <c r="L111" s="97"/>
      <c r="M111" s="97"/>
      <c r="N111" s="96"/>
      <c r="O111" s="96"/>
      <c r="P111" s="96"/>
      <c r="Q111" s="49"/>
      <c r="R111" s="49"/>
      <c r="S111" s="49"/>
      <c r="T111" s="49"/>
      <c r="U111" s="49"/>
      <c r="V111" s="49"/>
      <c r="W111" s="49"/>
      <c r="X111" s="49"/>
      <c r="Y111" s="32"/>
    </row>
    <row r="112" spans="1:25" ht="13.5">
      <c r="A112" s="32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32"/>
      <c r="V112" s="32"/>
      <c r="W112" s="34"/>
      <c r="X112" s="32"/>
      <c r="Y112" s="48"/>
    </row>
    <row r="113" spans="1:25" ht="13.5">
      <c r="A113" s="32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32"/>
      <c r="V113" s="32"/>
      <c r="W113" s="34"/>
      <c r="X113" s="32"/>
      <c r="Y113" s="48"/>
    </row>
    <row r="114" spans="1:25" ht="13.5">
      <c r="A114" s="32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32"/>
      <c r="V114" s="32"/>
      <c r="W114" s="34"/>
      <c r="X114" s="32"/>
      <c r="Y114" s="32"/>
    </row>
    <row r="115" spans="1:25" ht="13.5">
      <c r="A115" s="32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32"/>
      <c r="V115" s="32"/>
      <c r="W115" s="34"/>
      <c r="X115" s="32"/>
      <c r="Y115" s="32"/>
    </row>
    <row r="116" spans="1:25" ht="13.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</row>
  </sheetData>
  <sheetProtection/>
  <mergeCells count="88">
    <mergeCell ref="B102:D102"/>
    <mergeCell ref="E102:G102"/>
    <mergeCell ref="H102:J102"/>
    <mergeCell ref="K102:M102"/>
    <mergeCell ref="N102:P102"/>
    <mergeCell ref="B111:D111"/>
    <mergeCell ref="E111:G111"/>
    <mergeCell ref="H111:J111"/>
    <mergeCell ref="K111:M111"/>
    <mergeCell ref="N111:P111"/>
    <mergeCell ref="B50:D50"/>
    <mergeCell ref="E50:G50"/>
    <mergeCell ref="H50:J50"/>
    <mergeCell ref="K50:M50"/>
    <mergeCell ref="N50:P50"/>
    <mergeCell ref="B58:D58"/>
    <mergeCell ref="E58:G58"/>
    <mergeCell ref="H58:J58"/>
    <mergeCell ref="K58:M58"/>
    <mergeCell ref="N58:P58"/>
    <mergeCell ref="B37:D37"/>
    <mergeCell ref="E37:G37"/>
    <mergeCell ref="H37:J37"/>
    <mergeCell ref="K37:M37"/>
    <mergeCell ref="N37:P37"/>
    <mergeCell ref="B45:D45"/>
    <mergeCell ref="E45:G45"/>
    <mergeCell ref="H45:J45"/>
    <mergeCell ref="K45:M45"/>
    <mergeCell ref="N45:P45"/>
    <mergeCell ref="N24:P24"/>
    <mergeCell ref="B32:D32"/>
    <mergeCell ref="E32:G32"/>
    <mergeCell ref="H32:J32"/>
    <mergeCell ref="K32:M32"/>
    <mergeCell ref="N32:P32"/>
    <mergeCell ref="U15:V15"/>
    <mergeCell ref="B19:D19"/>
    <mergeCell ref="E19:G19"/>
    <mergeCell ref="H19:J19"/>
    <mergeCell ref="K19:M19"/>
    <mergeCell ref="N19:P19"/>
    <mergeCell ref="N6:P6"/>
    <mergeCell ref="B11:D11"/>
    <mergeCell ref="E11:G11"/>
    <mergeCell ref="H11:J11"/>
    <mergeCell ref="K11:M11"/>
    <mergeCell ref="N11:P11"/>
    <mergeCell ref="E63:G63"/>
    <mergeCell ref="H63:J63"/>
    <mergeCell ref="B6:D6"/>
    <mergeCell ref="E6:G6"/>
    <mergeCell ref="H6:J6"/>
    <mergeCell ref="K6:M6"/>
    <mergeCell ref="B24:D24"/>
    <mergeCell ref="E24:G24"/>
    <mergeCell ref="H24:J24"/>
    <mergeCell ref="K24:M24"/>
    <mergeCell ref="K71:M71"/>
    <mergeCell ref="N71:P71"/>
    <mergeCell ref="AA2:AB2"/>
    <mergeCell ref="D4:I4"/>
    <mergeCell ref="B97:D97"/>
    <mergeCell ref="E97:G97"/>
    <mergeCell ref="H97:J97"/>
    <mergeCell ref="K97:M97"/>
    <mergeCell ref="N97:P97"/>
    <mergeCell ref="B63:D63"/>
    <mergeCell ref="B84:D84"/>
    <mergeCell ref="E84:G84"/>
    <mergeCell ref="H84:J84"/>
    <mergeCell ref="K84:M84"/>
    <mergeCell ref="N84:P84"/>
    <mergeCell ref="K63:M63"/>
    <mergeCell ref="N63:P63"/>
    <mergeCell ref="B71:D71"/>
    <mergeCell ref="E71:G71"/>
    <mergeCell ref="H71:J71"/>
    <mergeCell ref="B76:D76"/>
    <mergeCell ref="E76:G76"/>
    <mergeCell ref="H76:J76"/>
    <mergeCell ref="K76:M76"/>
    <mergeCell ref="N76:P76"/>
    <mergeCell ref="B89:D89"/>
    <mergeCell ref="E89:G89"/>
    <mergeCell ref="H89:J89"/>
    <mergeCell ref="K89:M89"/>
    <mergeCell ref="N89:P8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rowBreaks count="2" manualBreakCount="2">
    <brk id="30" max="24" man="1"/>
    <brk id="69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15"/>
  <sheetViews>
    <sheetView zoomScaleSheetLayoutView="85" zoomScalePageLayoutView="0" workbookViewId="0" topLeftCell="A1">
      <selection activeCell="L11" sqref="L11"/>
    </sheetView>
  </sheetViews>
  <sheetFormatPr defaultColWidth="9.00390625" defaultRowHeight="13.5"/>
  <cols>
    <col min="1" max="1" width="6.625" style="0" customWidth="1"/>
    <col min="2" max="2" width="17.25390625" style="0" customWidth="1"/>
    <col min="3" max="14" width="5.625" style="0" customWidth="1"/>
    <col min="15" max="17" width="5.625" style="0" hidden="1" customWidth="1"/>
    <col min="18" max="24" width="5.625" style="0" customWidth="1"/>
    <col min="25" max="25" width="6.50390625" style="0" customWidth="1"/>
  </cols>
  <sheetData>
    <row r="1" spans="2:25" ht="36" customHeight="1">
      <c r="B1" s="101" t="s">
        <v>129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</row>
    <row r="2" spans="2:16" ht="15.75" customHeight="1"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2:16" ht="36" customHeight="1">
      <c r="B3" s="102" t="s">
        <v>130</v>
      </c>
      <c r="C3" s="102"/>
      <c r="D3" s="102"/>
      <c r="E3" s="103" t="s">
        <v>13</v>
      </c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30" ht="36" customHeight="1">
      <c r="A4" s="3" t="s">
        <v>55</v>
      </c>
      <c r="B4" s="17" t="s">
        <v>125</v>
      </c>
      <c r="C4" s="98" t="str">
        <f>B5</f>
        <v>古河ＳＳ</v>
      </c>
      <c r="D4" s="98"/>
      <c r="E4" s="99"/>
      <c r="F4" s="100" t="str">
        <f>B6</f>
        <v>エスペランサ総和ＦＣ</v>
      </c>
      <c r="G4" s="98"/>
      <c r="H4" s="99"/>
      <c r="I4" s="100" t="str">
        <f>B7</f>
        <v>協和ＦＣ</v>
      </c>
      <c r="J4" s="98"/>
      <c r="K4" s="99"/>
      <c r="L4" s="100" t="str">
        <f>B8</f>
        <v>下妻ＳＳＳ</v>
      </c>
      <c r="M4" s="98"/>
      <c r="N4" s="99"/>
      <c r="O4" s="100"/>
      <c r="P4" s="98"/>
      <c r="Q4" s="99"/>
      <c r="R4" s="4" t="s">
        <v>3</v>
      </c>
      <c r="S4" s="4" t="s">
        <v>4</v>
      </c>
      <c r="T4" s="4" t="s">
        <v>5</v>
      </c>
      <c r="U4" s="4" t="s">
        <v>6</v>
      </c>
      <c r="V4" s="4" t="s">
        <v>0</v>
      </c>
      <c r="W4" s="4" t="s">
        <v>1</v>
      </c>
      <c r="X4" s="4" t="s">
        <v>7</v>
      </c>
      <c r="Y4" s="4" t="s">
        <v>2</v>
      </c>
      <c r="Z4" s="2"/>
      <c r="AA4" s="1"/>
      <c r="AB4" s="1"/>
      <c r="AC4" s="8"/>
      <c r="AD4" s="1"/>
    </row>
    <row r="5" spans="1:30" ht="36" customHeight="1">
      <c r="A5" s="3" t="s">
        <v>14</v>
      </c>
      <c r="B5" s="40" t="str">
        <f>'１日目結果'!A7</f>
        <v>古河ＳＳ</v>
      </c>
      <c r="C5" s="5" t="s">
        <v>11</v>
      </c>
      <c r="D5" s="6" t="s">
        <v>11</v>
      </c>
      <c r="E5" s="7" t="s">
        <v>11</v>
      </c>
      <c r="F5" s="5"/>
      <c r="G5" s="6"/>
      <c r="H5" s="7"/>
      <c r="I5" s="5"/>
      <c r="J5" s="6"/>
      <c r="K5" s="7"/>
      <c r="L5" s="5"/>
      <c r="M5" s="6"/>
      <c r="N5" s="7"/>
      <c r="O5" s="5"/>
      <c r="P5" s="6"/>
      <c r="Q5" s="7"/>
      <c r="R5" s="19">
        <f>COUNTIF(C5:Q5,"○")</f>
        <v>0</v>
      </c>
      <c r="S5" s="19">
        <f>COUNTIF(C5:Q5,"△")</f>
        <v>0</v>
      </c>
      <c r="T5" s="19">
        <f>COUNTIF(C5:Q5,"●")</f>
        <v>0</v>
      </c>
      <c r="U5" s="19">
        <f>R5*3+S5*1</f>
        <v>0</v>
      </c>
      <c r="V5" s="19">
        <f>F5+I5+L5+O5</f>
        <v>0</v>
      </c>
      <c r="W5" s="19">
        <f>H5+K5+N5+Q5</f>
        <v>0</v>
      </c>
      <c r="X5" s="20">
        <f>V5-W5</f>
        <v>0</v>
      </c>
      <c r="Y5" s="19">
        <f>RANK(U5,U5:U8,)</f>
        <v>1</v>
      </c>
      <c r="Z5" s="2"/>
      <c r="AA5" s="1"/>
      <c r="AB5" s="1"/>
      <c r="AC5" s="8"/>
      <c r="AD5" s="1"/>
    </row>
    <row r="6" spans="1:30" ht="36" customHeight="1">
      <c r="A6" s="3" t="s">
        <v>15</v>
      </c>
      <c r="B6" s="40" t="str">
        <f>'１日目結果'!A26</f>
        <v>エスペランサ総和ＦＣ</v>
      </c>
      <c r="C6" s="5"/>
      <c r="D6" s="6"/>
      <c r="E6" s="7"/>
      <c r="F6" s="5" t="s">
        <v>11</v>
      </c>
      <c r="G6" s="6" t="s">
        <v>11</v>
      </c>
      <c r="H6" s="7" t="s">
        <v>11</v>
      </c>
      <c r="I6" s="5"/>
      <c r="J6" s="6"/>
      <c r="K6" s="7"/>
      <c r="L6" s="5"/>
      <c r="M6" s="6"/>
      <c r="N6" s="7"/>
      <c r="O6" s="5"/>
      <c r="P6" s="6"/>
      <c r="Q6" s="7"/>
      <c r="R6" s="19">
        <f>COUNTIF(C6:Q6,"○")</f>
        <v>0</v>
      </c>
      <c r="S6" s="19">
        <f>COUNTIF(C6:Q6,"△")</f>
        <v>0</v>
      </c>
      <c r="T6" s="19">
        <f>COUNTIF(C6:Q6,"●")</f>
        <v>0</v>
      </c>
      <c r="U6" s="19">
        <f>R6*3+S6*1</f>
        <v>0</v>
      </c>
      <c r="V6" s="19">
        <f>C6+I6+L6+O6</f>
        <v>0</v>
      </c>
      <c r="W6" s="19">
        <f>E6+K6+N6+Q6</f>
        <v>0</v>
      </c>
      <c r="X6" s="20">
        <f>V6-W6</f>
        <v>0</v>
      </c>
      <c r="Y6" s="19">
        <f>RANK(U6,U5:U8,)</f>
        <v>1</v>
      </c>
      <c r="Z6" s="2"/>
      <c r="AA6" s="1"/>
      <c r="AB6" s="1"/>
      <c r="AC6" s="8"/>
      <c r="AD6" s="1"/>
    </row>
    <row r="7" spans="1:25" ht="36" customHeight="1">
      <c r="A7" s="3" t="s">
        <v>16</v>
      </c>
      <c r="B7" s="40" t="str">
        <f>'１日目結果'!A33</f>
        <v>協和ＦＣ</v>
      </c>
      <c r="C7" s="5"/>
      <c r="D7" s="6"/>
      <c r="E7" s="7"/>
      <c r="F7" s="5"/>
      <c r="G7" s="6"/>
      <c r="H7" s="7"/>
      <c r="I7" s="5" t="s">
        <v>11</v>
      </c>
      <c r="J7" s="6" t="s">
        <v>11</v>
      </c>
      <c r="K7" s="7" t="s">
        <v>11</v>
      </c>
      <c r="L7" s="5"/>
      <c r="M7" s="6"/>
      <c r="N7" s="7"/>
      <c r="O7" s="5"/>
      <c r="P7" s="6"/>
      <c r="Q7" s="7"/>
      <c r="R7" s="19">
        <f>COUNTIF(C7:Q7,"○")</f>
        <v>0</v>
      </c>
      <c r="S7" s="19">
        <f>COUNTIF(C7:Q7,"△")</f>
        <v>0</v>
      </c>
      <c r="T7" s="19">
        <f>COUNTIF(C7:Q7,"●")</f>
        <v>0</v>
      </c>
      <c r="U7" s="19">
        <f>R7*3+S7*1</f>
        <v>0</v>
      </c>
      <c r="V7" s="19">
        <f>C7+F7+L7+O7</f>
        <v>0</v>
      </c>
      <c r="W7" s="19">
        <f>E7+H7+N7+Q7</f>
        <v>0</v>
      </c>
      <c r="X7" s="20">
        <f>V7-W7</f>
        <v>0</v>
      </c>
      <c r="Y7" s="19">
        <f>RANK(U7,U5:U8,)</f>
        <v>1</v>
      </c>
    </row>
    <row r="8" spans="1:25" ht="36" customHeight="1">
      <c r="A8" s="3" t="s">
        <v>17</v>
      </c>
      <c r="B8" s="40" t="str">
        <f>'１日目結果'!A47</f>
        <v>下妻ＳＳＳ</v>
      </c>
      <c r="C8" s="5"/>
      <c r="D8" s="6"/>
      <c r="E8" s="7"/>
      <c r="F8" s="5"/>
      <c r="G8" s="6"/>
      <c r="H8" s="7"/>
      <c r="I8" s="52"/>
      <c r="J8" s="6"/>
      <c r="K8" s="52"/>
      <c r="L8" s="5" t="s">
        <v>11</v>
      </c>
      <c r="M8" s="6" t="s">
        <v>11</v>
      </c>
      <c r="N8" s="7" t="s">
        <v>11</v>
      </c>
      <c r="O8" s="5"/>
      <c r="P8" s="6"/>
      <c r="Q8" s="7"/>
      <c r="R8" s="19">
        <f>COUNTIF(C8:Q8,"○")</f>
        <v>0</v>
      </c>
      <c r="S8" s="19">
        <f>COUNTIF(C8:Q8,"△")</f>
        <v>0</v>
      </c>
      <c r="T8" s="19">
        <f>COUNTIF(C8:Q8,"●")</f>
        <v>0</v>
      </c>
      <c r="U8" s="19">
        <f>R8*3+S8*1</f>
        <v>0</v>
      </c>
      <c r="V8" s="19">
        <f>C8+F8+I8+O8</f>
        <v>0</v>
      </c>
      <c r="W8" s="19">
        <f>E8+H8+K8+Q8</f>
        <v>0</v>
      </c>
      <c r="X8" s="20">
        <f>V8-W8</f>
        <v>0</v>
      </c>
      <c r="Y8" s="19">
        <f>RANK(U8,U5:U8,)</f>
        <v>1</v>
      </c>
    </row>
    <row r="9" spans="2:21" ht="17.25" customHeight="1">
      <c r="B9" s="13"/>
      <c r="C9" s="13"/>
      <c r="D9" s="13"/>
      <c r="E9" s="13"/>
      <c r="F9" s="13"/>
      <c r="G9" s="13"/>
      <c r="H9" s="14"/>
      <c r="I9" s="14"/>
      <c r="J9" s="14"/>
      <c r="K9" s="14"/>
      <c r="L9" s="14"/>
      <c r="M9" s="14"/>
      <c r="N9" s="14"/>
      <c r="O9" s="14"/>
      <c r="P9" s="14"/>
      <c r="Q9" s="14"/>
      <c r="R9" s="15"/>
      <c r="S9" s="2"/>
      <c r="T9" s="2"/>
      <c r="U9" s="1"/>
    </row>
    <row r="10" spans="1:25" ht="36" customHeight="1">
      <c r="A10" s="3" t="s">
        <v>56</v>
      </c>
      <c r="B10" s="17" t="s">
        <v>126</v>
      </c>
      <c r="C10" s="98" t="str">
        <f>B12</f>
        <v>バンビーノＳＣ</v>
      </c>
      <c r="D10" s="98"/>
      <c r="E10" s="99"/>
      <c r="F10" s="100" t="str">
        <f>B13</f>
        <v>八千代町ＳＳ</v>
      </c>
      <c r="G10" s="98"/>
      <c r="H10" s="99"/>
      <c r="I10" s="100" t="str">
        <f>B14</f>
        <v>八千代ＪＦＣ</v>
      </c>
      <c r="J10" s="98"/>
      <c r="K10" s="99"/>
      <c r="L10" s="100" t="str">
        <f>B13</f>
        <v>八千代町ＳＳ</v>
      </c>
      <c r="M10" s="98"/>
      <c r="N10" s="99"/>
      <c r="O10" s="100"/>
      <c r="P10" s="98"/>
      <c r="Q10" s="99"/>
      <c r="R10" s="4" t="s">
        <v>3</v>
      </c>
      <c r="S10" s="4" t="s">
        <v>4</v>
      </c>
      <c r="T10" s="4" t="s">
        <v>5</v>
      </c>
      <c r="U10" s="4" t="s">
        <v>6</v>
      </c>
      <c r="V10" s="4" t="s">
        <v>0</v>
      </c>
      <c r="W10" s="4" t="s">
        <v>1</v>
      </c>
      <c r="X10" s="4" t="s">
        <v>7</v>
      </c>
      <c r="Y10" s="4" t="s">
        <v>2</v>
      </c>
    </row>
    <row r="11" spans="1:25" ht="36" customHeight="1">
      <c r="A11" s="3" t="s">
        <v>18</v>
      </c>
      <c r="B11" s="40" t="str">
        <f>'１日目結果'!A59</f>
        <v>古河アズーＳＣ</v>
      </c>
      <c r="C11" s="5" t="s">
        <v>11</v>
      </c>
      <c r="D11" s="6" t="s">
        <v>11</v>
      </c>
      <c r="E11" s="7" t="s">
        <v>11</v>
      </c>
      <c r="F11" s="5"/>
      <c r="G11" s="6"/>
      <c r="H11" s="7"/>
      <c r="I11" s="5"/>
      <c r="J11" s="6"/>
      <c r="K11" s="7"/>
      <c r="L11" s="5"/>
      <c r="M11" s="6"/>
      <c r="N11" s="7"/>
      <c r="O11" s="5"/>
      <c r="P11" s="6"/>
      <c r="Q11" s="7"/>
      <c r="R11" s="19">
        <f>COUNTIF(C11:Q11,"○")</f>
        <v>0</v>
      </c>
      <c r="S11" s="19">
        <f>COUNTIF(C11:Q11,"△")</f>
        <v>0</v>
      </c>
      <c r="T11" s="19">
        <f>COUNTIF(C11:Q11,"●")</f>
        <v>0</v>
      </c>
      <c r="U11" s="19">
        <f>R11*3+S11*1</f>
        <v>0</v>
      </c>
      <c r="V11" s="19">
        <f>F11+I11+L11+O11</f>
        <v>0</v>
      </c>
      <c r="W11" s="19">
        <f>H11+K11+N11+Q11</f>
        <v>0</v>
      </c>
      <c r="X11" s="20">
        <f>V11-W11</f>
        <v>0</v>
      </c>
      <c r="Y11" s="19">
        <f>RANK(U11,U11:U14,)</f>
        <v>1</v>
      </c>
    </row>
    <row r="12" spans="1:25" ht="36" customHeight="1">
      <c r="A12" s="3" t="s">
        <v>19</v>
      </c>
      <c r="B12" s="18" t="str">
        <f>'１日目結果'!A72</f>
        <v>バンビーノＳＣ</v>
      </c>
      <c r="C12" s="5"/>
      <c r="D12" s="6"/>
      <c r="E12" s="7"/>
      <c r="F12" s="5" t="s">
        <v>11</v>
      </c>
      <c r="G12" s="6" t="s">
        <v>11</v>
      </c>
      <c r="H12" s="7" t="s">
        <v>11</v>
      </c>
      <c r="I12" s="5"/>
      <c r="J12" s="6"/>
      <c r="K12" s="7"/>
      <c r="L12" s="5"/>
      <c r="M12" s="6"/>
      <c r="N12" s="7"/>
      <c r="O12" s="5"/>
      <c r="P12" s="6"/>
      <c r="Q12" s="7"/>
      <c r="R12" s="19">
        <f>COUNTIF(C12:Q12,"○")</f>
        <v>0</v>
      </c>
      <c r="S12" s="19">
        <f>COUNTIF(C12:Q12,"△")</f>
        <v>0</v>
      </c>
      <c r="T12" s="19">
        <f>COUNTIF(C12:Q12,"●")</f>
        <v>0</v>
      </c>
      <c r="U12" s="19">
        <f>R12*3+S12*1</f>
        <v>0</v>
      </c>
      <c r="V12" s="19">
        <f>C12+I12+L12+O12</f>
        <v>0</v>
      </c>
      <c r="W12" s="19">
        <f>E12+K12+N12+Q12</f>
        <v>0</v>
      </c>
      <c r="X12" s="20">
        <f>V12-W12</f>
        <v>0</v>
      </c>
      <c r="Y12" s="19">
        <f>RANK(U12,U11:U14,)</f>
        <v>1</v>
      </c>
    </row>
    <row r="13" spans="1:25" ht="36" customHeight="1">
      <c r="A13" s="3" t="s">
        <v>20</v>
      </c>
      <c r="B13" s="18" t="str">
        <f>'１日目結果'!A85</f>
        <v>八千代町ＳＳ</v>
      </c>
      <c r="C13" s="5"/>
      <c r="D13" s="6"/>
      <c r="E13" s="7"/>
      <c r="F13" s="5"/>
      <c r="G13" s="6"/>
      <c r="H13" s="7"/>
      <c r="I13" s="5" t="s">
        <v>11</v>
      </c>
      <c r="J13" s="6" t="s">
        <v>11</v>
      </c>
      <c r="K13" s="7" t="s">
        <v>11</v>
      </c>
      <c r="L13" s="5"/>
      <c r="M13" s="6"/>
      <c r="N13" s="7"/>
      <c r="O13" s="5"/>
      <c r="P13" s="6"/>
      <c r="Q13" s="7"/>
      <c r="R13" s="19">
        <f>COUNTIF(C13:Q13,"○")</f>
        <v>0</v>
      </c>
      <c r="S13" s="19">
        <f>COUNTIF(C13:Q13,"△")</f>
        <v>0</v>
      </c>
      <c r="T13" s="19">
        <f>COUNTIF(C13:Q13,"●")</f>
        <v>0</v>
      </c>
      <c r="U13" s="19">
        <f>R13*3+S13*1</f>
        <v>0</v>
      </c>
      <c r="V13" s="19">
        <f>C13+F13+L13+O13</f>
        <v>0</v>
      </c>
      <c r="W13" s="19">
        <f>E13+H13+N13+Q13</f>
        <v>0</v>
      </c>
      <c r="X13" s="20">
        <f>V13-W13</f>
        <v>0</v>
      </c>
      <c r="Y13" s="19">
        <f>RANK(U13,U11:U14,)</f>
        <v>1</v>
      </c>
    </row>
    <row r="14" spans="1:25" ht="36" customHeight="1">
      <c r="A14" s="3" t="s">
        <v>21</v>
      </c>
      <c r="B14" s="18" t="str">
        <f>'１日目結果'!A99</f>
        <v>八千代ＪＦＣ</v>
      </c>
      <c r="C14" s="5"/>
      <c r="D14" s="6"/>
      <c r="E14" s="7"/>
      <c r="F14" s="5"/>
      <c r="G14" s="6"/>
      <c r="H14" s="7"/>
      <c r="I14" s="52"/>
      <c r="J14" s="6"/>
      <c r="K14" s="52"/>
      <c r="L14" s="5" t="s">
        <v>11</v>
      </c>
      <c r="M14" s="6" t="s">
        <v>11</v>
      </c>
      <c r="N14" s="7" t="s">
        <v>11</v>
      </c>
      <c r="O14" s="5"/>
      <c r="P14" s="6"/>
      <c r="Q14" s="7"/>
      <c r="R14" s="19">
        <f>COUNTIF(C14:Q14,"○")</f>
        <v>0</v>
      </c>
      <c r="S14" s="19">
        <f>COUNTIF(C14:Q14,"△")</f>
        <v>0</v>
      </c>
      <c r="T14" s="19">
        <f>COUNTIF(C14:Q14,"●")</f>
        <v>0</v>
      </c>
      <c r="U14" s="19">
        <f>R14*3+S14*1</f>
        <v>0</v>
      </c>
      <c r="V14" s="19">
        <f>C14+F14+I14+O14</f>
        <v>0</v>
      </c>
      <c r="W14" s="19">
        <f>E14+H14+K14+Q14</f>
        <v>0</v>
      </c>
      <c r="X14" s="20">
        <f>V14-W14</f>
        <v>0</v>
      </c>
      <c r="Y14" s="19">
        <f>RANK(U14,U11:U14,)</f>
        <v>1</v>
      </c>
    </row>
    <row r="15" spans="2:16" ht="36" customHeight="1"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ht="36" customHeight="1"/>
    <row r="17" ht="36" customHeight="1"/>
    <row r="18" ht="36" customHeight="1"/>
    <row r="19" ht="36" customHeight="1"/>
    <row r="20" ht="36" customHeight="1"/>
    <row r="21" ht="36" customHeight="1"/>
    <row r="22" ht="36" customHeight="1"/>
    <row r="23" ht="36" customHeight="1"/>
    <row r="24" ht="36" customHeight="1"/>
    <row r="25" ht="36" customHeight="1"/>
    <row r="26" ht="36" customHeight="1"/>
    <row r="27" ht="36" customHeight="1"/>
  </sheetData>
  <sheetProtection/>
  <mergeCells count="13">
    <mergeCell ref="I4:K4"/>
    <mergeCell ref="L4:N4"/>
    <mergeCell ref="O4:Q4"/>
    <mergeCell ref="C10:E10"/>
    <mergeCell ref="F10:H10"/>
    <mergeCell ref="I10:K10"/>
    <mergeCell ref="L10:N10"/>
    <mergeCell ref="O10:Q10"/>
    <mergeCell ref="B1:Y1"/>
    <mergeCell ref="B3:D3"/>
    <mergeCell ref="E3:P3"/>
    <mergeCell ref="C4:E4"/>
    <mergeCell ref="F4:H4"/>
  </mergeCells>
  <printOptions/>
  <pageMargins left="0.75" right="0.75" top="1" bottom="1" header="0.512" footer="0.512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5"/>
  <sheetViews>
    <sheetView zoomScaleSheetLayoutView="84" zoomScalePageLayoutView="0" workbookViewId="0" topLeftCell="A1">
      <selection activeCell="E6" sqref="E6"/>
    </sheetView>
  </sheetViews>
  <sheetFormatPr defaultColWidth="9.00390625" defaultRowHeight="13.5"/>
  <cols>
    <col min="1" max="1" width="6.375" style="0" customWidth="1"/>
    <col min="2" max="2" width="17.25390625" style="0" customWidth="1"/>
    <col min="3" max="14" width="5.625" style="0" customWidth="1"/>
    <col min="15" max="17" width="5.625" style="0" hidden="1" customWidth="1"/>
    <col min="18" max="24" width="5.625" style="0" customWidth="1"/>
    <col min="25" max="25" width="6.50390625" style="0" customWidth="1"/>
  </cols>
  <sheetData>
    <row r="1" spans="2:25" ht="36" customHeight="1">
      <c r="B1" s="101" t="s">
        <v>129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</row>
    <row r="2" spans="2:16" ht="9.75" customHeight="1"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2:25" ht="36" customHeight="1">
      <c r="B3" s="55" t="s">
        <v>131</v>
      </c>
      <c r="C3" s="103" t="s">
        <v>132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</row>
    <row r="4" spans="1:30" ht="36" customHeight="1">
      <c r="A4" s="3" t="s">
        <v>55</v>
      </c>
      <c r="B4" s="17" t="s">
        <v>128</v>
      </c>
      <c r="C4" s="98" t="str">
        <f>B5</f>
        <v>五所ＳＳＳ</v>
      </c>
      <c r="D4" s="98"/>
      <c r="E4" s="99"/>
      <c r="F4" s="100" t="str">
        <f>B6</f>
        <v>岩井オーレＦＣ</v>
      </c>
      <c r="G4" s="98"/>
      <c r="H4" s="99"/>
      <c r="I4" s="100" t="str">
        <f>B7</f>
        <v>あけのＳＳ</v>
      </c>
      <c r="J4" s="98"/>
      <c r="K4" s="99"/>
      <c r="L4" s="100" t="str">
        <f>B8</f>
        <v>さしまＳＳＳ</v>
      </c>
      <c r="M4" s="98"/>
      <c r="N4" s="99"/>
      <c r="O4" s="100" t="e">
        <f>#REF!</f>
        <v>#REF!</v>
      </c>
      <c r="P4" s="98"/>
      <c r="Q4" s="99"/>
      <c r="R4" s="4" t="s">
        <v>3</v>
      </c>
      <c r="S4" s="4" t="s">
        <v>4</v>
      </c>
      <c r="T4" s="4" t="s">
        <v>5</v>
      </c>
      <c r="U4" s="4" t="s">
        <v>6</v>
      </c>
      <c r="V4" s="4" t="s">
        <v>0</v>
      </c>
      <c r="W4" s="4" t="s">
        <v>1</v>
      </c>
      <c r="X4" s="4" t="s">
        <v>7</v>
      </c>
      <c r="Y4" s="4" t="s">
        <v>2</v>
      </c>
      <c r="Z4" s="2"/>
      <c r="AA4" s="1"/>
      <c r="AB4" s="1"/>
      <c r="AC4" s="8"/>
      <c r="AD4" s="1"/>
    </row>
    <row r="5" spans="1:30" ht="36" customHeight="1">
      <c r="A5" s="3" t="s">
        <v>22</v>
      </c>
      <c r="B5" s="75" t="str">
        <f>'１日目結果'!A12</f>
        <v>五所ＳＳＳ</v>
      </c>
      <c r="C5" s="5" t="s">
        <v>11</v>
      </c>
      <c r="D5" s="6" t="s">
        <v>11</v>
      </c>
      <c r="E5" s="7" t="s">
        <v>11</v>
      </c>
      <c r="F5" s="5"/>
      <c r="G5" s="6"/>
      <c r="H5" s="7"/>
      <c r="I5" s="5"/>
      <c r="J5" s="6"/>
      <c r="K5" s="7"/>
      <c r="L5" s="5"/>
      <c r="M5" s="6"/>
      <c r="N5" s="7"/>
      <c r="O5" s="5"/>
      <c r="P5" s="6"/>
      <c r="Q5" s="7"/>
      <c r="R5" s="19">
        <f>COUNTIF(C5:Q5,"○")</f>
        <v>0</v>
      </c>
      <c r="S5" s="19">
        <f>COUNTIF(C5:Q5,"△")</f>
        <v>0</v>
      </c>
      <c r="T5" s="19">
        <f>COUNTIF(C5:Q5,"●")</f>
        <v>0</v>
      </c>
      <c r="U5" s="19">
        <f>R5*3+S5*1</f>
        <v>0</v>
      </c>
      <c r="V5" s="19">
        <f>F5+I5+L5+O5</f>
        <v>0</v>
      </c>
      <c r="W5" s="19">
        <f>H5+K5+N5+Q5</f>
        <v>0</v>
      </c>
      <c r="X5" s="20">
        <f>V5-W5</f>
        <v>0</v>
      </c>
      <c r="Y5" s="19">
        <f>RANK(U5,U5:U8,)</f>
        <v>1</v>
      </c>
      <c r="Z5" s="2"/>
      <c r="AA5" s="1"/>
      <c r="AB5" s="1"/>
      <c r="AC5" s="8"/>
      <c r="AD5" s="1"/>
    </row>
    <row r="6" spans="1:30" ht="36" customHeight="1">
      <c r="A6" s="3" t="s">
        <v>23</v>
      </c>
      <c r="B6" s="75" t="str">
        <f>'１日目結果'!A20</f>
        <v>岩井オーレＦＣ</v>
      </c>
      <c r="C6" s="5"/>
      <c r="D6" s="6"/>
      <c r="E6" s="7"/>
      <c r="F6" s="5" t="s">
        <v>11</v>
      </c>
      <c r="G6" s="6" t="s">
        <v>11</v>
      </c>
      <c r="H6" s="7" t="s">
        <v>11</v>
      </c>
      <c r="I6" s="5"/>
      <c r="J6" s="6"/>
      <c r="K6" s="7"/>
      <c r="L6" s="5"/>
      <c r="M6" s="6"/>
      <c r="N6" s="7"/>
      <c r="O6" s="5"/>
      <c r="P6" s="6"/>
      <c r="Q6" s="7"/>
      <c r="R6" s="19">
        <f>COUNTIF(C6:Q6,"○")</f>
        <v>0</v>
      </c>
      <c r="S6" s="19">
        <f>COUNTIF(C6:Q6,"△")</f>
        <v>0</v>
      </c>
      <c r="T6" s="19">
        <f>COUNTIF(C6:Q6,"●")</f>
        <v>0</v>
      </c>
      <c r="U6" s="19">
        <f>R6*3+S6*1</f>
        <v>0</v>
      </c>
      <c r="V6" s="19">
        <f>C6+I6+L6+O6</f>
        <v>0</v>
      </c>
      <c r="W6" s="19">
        <f>E6+K6+N6+Q6</f>
        <v>0</v>
      </c>
      <c r="X6" s="20">
        <f>V6-W6</f>
        <v>0</v>
      </c>
      <c r="Y6" s="19">
        <f>RANK(U6,U5:U8,)</f>
        <v>1</v>
      </c>
      <c r="Z6" s="2"/>
      <c r="AA6" s="1"/>
      <c r="AB6" s="1"/>
      <c r="AC6" s="8"/>
      <c r="AD6" s="1"/>
    </row>
    <row r="7" spans="1:25" ht="36" customHeight="1">
      <c r="A7" s="3" t="s">
        <v>24</v>
      </c>
      <c r="B7" s="75" t="str">
        <f>'１日目結果'!A38</f>
        <v>あけのＳＳ</v>
      </c>
      <c r="C7" s="5"/>
      <c r="D7" s="6"/>
      <c r="E7" s="7"/>
      <c r="F7" s="5"/>
      <c r="G7" s="6"/>
      <c r="H7" s="7"/>
      <c r="I7" s="5" t="s">
        <v>11</v>
      </c>
      <c r="J7" s="6" t="s">
        <v>11</v>
      </c>
      <c r="K7" s="7" t="s">
        <v>11</v>
      </c>
      <c r="L7" s="5"/>
      <c r="M7" s="6"/>
      <c r="N7" s="7"/>
      <c r="O7" s="5"/>
      <c r="P7" s="6"/>
      <c r="Q7" s="7"/>
      <c r="R7" s="19">
        <f>COUNTIF(C7:Q7,"○")</f>
        <v>0</v>
      </c>
      <c r="S7" s="19">
        <f>COUNTIF(C7:Q7,"△")</f>
        <v>0</v>
      </c>
      <c r="T7" s="19">
        <f>COUNTIF(C7:Q7,"●")</f>
        <v>0</v>
      </c>
      <c r="U7" s="19">
        <f>R7*3+S7*1</f>
        <v>0</v>
      </c>
      <c r="V7" s="19">
        <f>C7+F7+L7+O7</f>
        <v>0</v>
      </c>
      <c r="W7" s="19">
        <f>E7+H7+N7+Q7</f>
        <v>0</v>
      </c>
      <c r="X7" s="20">
        <f>V7-W7</f>
        <v>0</v>
      </c>
      <c r="Y7" s="19">
        <f>RANK(U7,U5:U8,)</f>
        <v>1</v>
      </c>
    </row>
    <row r="8" spans="1:25" ht="36" customHeight="1">
      <c r="A8" s="3" t="s">
        <v>25</v>
      </c>
      <c r="B8" s="75" t="str">
        <f>'１日目結果'!A51</f>
        <v>さしまＳＳＳ</v>
      </c>
      <c r="C8" s="5"/>
      <c r="D8" s="6"/>
      <c r="E8" s="7"/>
      <c r="F8" s="5"/>
      <c r="G8" s="6"/>
      <c r="H8" s="7"/>
      <c r="I8" s="52"/>
      <c r="J8" s="6"/>
      <c r="K8" s="52"/>
      <c r="L8" s="5" t="s">
        <v>11</v>
      </c>
      <c r="M8" s="6" t="s">
        <v>11</v>
      </c>
      <c r="N8" s="7" t="s">
        <v>11</v>
      </c>
      <c r="O8" s="5"/>
      <c r="P8" s="6"/>
      <c r="Q8" s="7"/>
      <c r="R8" s="19">
        <f>COUNTIF(C8:Q8,"○")</f>
        <v>0</v>
      </c>
      <c r="S8" s="19">
        <f>COUNTIF(C8:Q8,"△")</f>
        <v>0</v>
      </c>
      <c r="T8" s="19">
        <f>COUNTIF(C8:Q8,"●")</f>
        <v>0</v>
      </c>
      <c r="U8" s="19">
        <f>R8*3+S8*1</f>
        <v>0</v>
      </c>
      <c r="V8" s="19">
        <f>C8+F8+I8+O8</f>
        <v>0</v>
      </c>
      <c r="W8" s="19">
        <f>E8+H8+K8+Q8</f>
        <v>0</v>
      </c>
      <c r="X8" s="20">
        <f>V8-W8</f>
        <v>0</v>
      </c>
      <c r="Y8" s="19">
        <f>RANK(U8,U5:U8,)</f>
        <v>1</v>
      </c>
    </row>
    <row r="9" spans="1:25" ht="21.75" customHeight="1">
      <c r="A9" s="3"/>
      <c r="B9" s="64" t="s">
        <v>134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53"/>
      <c r="S9" s="53"/>
      <c r="T9" s="53"/>
      <c r="U9" s="53"/>
      <c r="V9" s="53"/>
      <c r="W9" s="53"/>
      <c r="X9" s="54"/>
      <c r="Y9" s="53"/>
    </row>
    <row r="10" spans="1:25" ht="36" customHeight="1">
      <c r="A10" s="3"/>
      <c r="B10" s="55" t="s">
        <v>131</v>
      </c>
      <c r="C10" s="105" t="s">
        <v>133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</row>
    <row r="11" spans="2:21" ht="15.75" customHeight="1">
      <c r="B11" s="13"/>
      <c r="C11" s="13"/>
      <c r="D11" s="13"/>
      <c r="E11" s="13"/>
      <c r="F11" s="13"/>
      <c r="G11" s="13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5"/>
      <c r="S11" s="2"/>
      <c r="T11" s="2"/>
      <c r="U11" s="1"/>
    </row>
    <row r="12" spans="1:25" ht="36" customHeight="1">
      <c r="A12" s="3" t="s">
        <v>56</v>
      </c>
      <c r="B12" s="17" t="s">
        <v>127</v>
      </c>
      <c r="C12" s="98" t="str">
        <f>B13</f>
        <v>結城ＷＥＳＴ</v>
      </c>
      <c r="D12" s="98"/>
      <c r="E12" s="99"/>
      <c r="F12" s="100" t="str">
        <f>B14</f>
        <v>下妻ＦＣ1984</v>
      </c>
      <c r="G12" s="98"/>
      <c r="H12" s="99"/>
      <c r="I12" s="100" t="str">
        <f>B15</f>
        <v>大田ＳＳＳ</v>
      </c>
      <c r="J12" s="98"/>
      <c r="K12" s="99"/>
      <c r="L12" s="100" t="str">
        <f>B16</f>
        <v>坂戸ＳＳＳ</v>
      </c>
      <c r="M12" s="98"/>
      <c r="N12" s="99"/>
      <c r="O12" s="100" t="e">
        <f>#REF!</f>
        <v>#REF!</v>
      </c>
      <c r="P12" s="98"/>
      <c r="Q12" s="99"/>
      <c r="R12" s="4" t="s">
        <v>3</v>
      </c>
      <c r="S12" s="4" t="s">
        <v>4</v>
      </c>
      <c r="T12" s="4" t="s">
        <v>5</v>
      </c>
      <c r="U12" s="4" t="s">
        <v>6</v>
      </c>
      <c r="V12" s="4" t="s">
        <v>0</v>
      </c>
      <c r="W12" s="4" t="s">
        <v>1</v>
      </c>
      <c r="X12" s="4" t="s">
        <v>7</v>
      </c>
      <c r="Y12" s="4" t="s">
        <v>2</v>
      </c>
    </row>
    <row r="13" spans="1:25" ht="36" customHeight="1">
      <c r="A13" s="3" t="s">
        <v>26</v>
      </c>
      <c r="B13" s="75" t="str">
        <f>'１日目結果'!A66</f>
        <v>結城ＷＥＳＴ</v>
      </c>
      <c r="C13" s="5" t="s">
        <v>31</v>
      </c>
      <c r="D13" s="6" t="s">
        <v>11</v>
      </c>
      <c r="E13" s="7" t="s">
        <v>11</v>
      </c>
      <c r="F13" s="5"/>
      <c r="G13" s="6"/>
      <c r="H13" s="7"/>
      <c r="I13" s="5"/>
      <c r="J13" s="6"/>
      <c r="K13" s="7"/>
      <c r="L13" s="5"/>
      <c r="M13" s="6"/>
      <c r="N13" s="7"/>
      <c r="O13" s="5"/>
      <c r="P13" s="6"/>
      <c r="Q13" s="7"/>
      <c r="R13" s="19">
        <f>COUNTIF(C13:Q13,"○")</f>
        <v>0</v>
      </c>
      <c r="S13" s="19">
        <f>COUNTIF(C13:Q13,"△")</f>
        <v>0</v>
      </c>
      <c r="T13" s="19">
        <f>COUNTIF(C13:Q13,"●")</f>
        <v>0</v>
      </c>
      <c r="U13" s="19">
        <f>R13*3+S13*1</f>
        <v>0</v>
      </c>
      <c r="V13" s="19">
        <f>F13+I13+L13+O13</f>
        <v>0</v>
      </c>
      <c r="W13" s="19">
        <f>H13+K13+N13+Q13</f>
        <v>0</v>
      </c>
      <c r="X13" s="20">
        <f>V13-W13</f>
        <v>0</v>
      </c>
      <c r="Y13" s="19">
        <f>RANK(U13,U13:U16,)</f>
        <v>1</v>
      </c>
    </row>
    <row r="14" spans="1:25" ht="36" customHeight="1">
      <c r="A14" s="3" t="s">
        <v>27</v>
      </c>
      <c r="B14" s="75" t="str">
        <f>'１日目結果'!A79</f>
        <v>下妻ＦＣ1984</v>
      </c>
      <c r="C14" s="5"/>
      <c r="D14" s="6"/>
      <c r="E14" s="7"/>
      <c r="F14" s="5" t="s">
        <v>11</v>
      </c>
      <c r="G14" s="6" t="s">
        <v>11</v>
      </c>
      <c r="H14" s="7" t="s">
        <v>11</v>
      </c>
      <c r="I14" s="5"/>
      <c r="J14" s="6"/>
      <c r="K14" s="7"/>
      <c r="L14" s="5"/>
      <c r="M14" s="6"/>
      <c r="N14" s="7"/>
      <c r="O14" s="5"/>
      <c r="P14" s="6"/>
      <c r="Q14" s="7"/>
      <c r="R14" s="19">
        <f>COUNTIF(C14:Q14,"○")</f>
        <v>0</v>
      </c>
      <c r="S14" s="19">
        <f>COUNTIF(C14:Q14,"△")</f>
        <v>0</v>
      </c>
      <c r="T14" s="19">
        <f>COUNTIF(C14:Q14,"●")</f>
        <v>0</v>
      </c>
      <c r="U14" s="19">
        <f>R14*3+S14*1</f>
        <v>0</v>
      </c>
      <c r="V14" s="19">
        <f>C14+I14+L14+O14</f>
        <v>0</v>
      </c>
      <c r="W14" s="19">
        <f>E14+K14+N14+Q14</f>
        <v>0</v>
      </c>
      <c r="X14" s="20">
        <f>V14-W14</f>
        <v>0</v>
      </c>
      <c r="Y14" s="19">
        <f>RANK(U14,U13:U16,)</f>
        <v>1</v>
      </c>
    </row>
    <row r="15" spans="1:25" ht="36" customHeight="1">
      <c r="A15" s="3" t="s">
        <v>28</v>
      </c>
      <c r="B15" s="75" t="str">
        <f>'１日目結果'!A91</f>
        <v>大田ＳＳＳ</v>
      </c>
      <c r="C15" s="5"/>
      <c r="D15" s="6"/>
      <c r="E15" s="7"/>
      <c r="F15" s="5"/>
      <c r="G15" s="6"/>
      <c r="H15" s="7"/>
      <c r="I15" s="5" t="s">
        <v>11</v>
      </c>
      <c r="J15" s="6" t="s">
        <v>11</v>
      </c>
      <c r="K15" s="7" t="s">
        <v>11</v>
      </c>
      <c r="L15" s="5"/>
      <c r="M15" s="6"/>
      <c r="N15" s="7"/>
      <c r="O15" s="5"/>
      <c r="P15" s="6"/>
      <c r="Q15" s="7"/>
      <c r="R15" s="19">
        <f>COUNTIF(C15:Q15,"○")</f>
        <v>0</v>
      </c>
      <c r="S15" s="19">
        <f>COUNTIF(C15:Q15,"△")</f>
        <v>0</v>
      </c>
      <c r="T15" s="19">
        <f>COUNTIF(C15:Q15,"●")</f>
        <v>0</v>
      </c>
      <c r="U15" s="19">
        <f>R15*3+S15*1</f>
        <v>0</v>
      </c>
      <c r="V15" s="19">
        <f>C15+F15+L15+O15</f>
        <v>0</v>
      </c>
      <c r="W15" s="19">
        <f>E15+H15+N15+Q15</f>
        <v>0</v>
      </c>
      <c r="X15" s="20">
        <f>V15-W15</f>
        <v>0</v>
      </c>
      <c r="Y15" s="19">
        <f>RANK(U15,U13:U16,)</f>
        <v>1</v>
      </c>
    </row>
    <row r="16" spans="1:25" ht="36" customHeight="1">
      <c r="A16" s="3" t="s">
        <v>29</v>
      </c>
      <c r="B16" s="75" t="str">
        <f>'１日目結果'!A105</f>
        <v>坂戸ＳＳＳ</v>
      </c>
      <c r="C16" s="5"/>
      <c r="D16" s="6"/>
      <c r="E16" s="7"/>
      <c r="F16" s="5"/>
      <c r="G16" s="6"/>
      <c r="H16" s="7"/>
      <c r="I16" s="52"/>
      <c r="J16" s="6"/>
      <c r="K16" s="52"/>
      <c r="L16" s="5" t="s">
        <v>11</v>
      </c>
      <c r="M16" s="6" t="s">
        <v>11</v>
      </c>
      <c r="N16" s="7" t="s">
        <v>11</v>
      </c>
      <c r="O16" s="5"/>
      <c r="P16" s="6"/>
      <c r="Q16" s="7"/>
      <c r="R16" s="19">
        <f>COUNTIF(C16:Q16,"○")</f>
        <v>0</v>
      </c>
      <c r="S16" s="19">
        <f>COUNTIF(C16:Q16,"△")</f>
        <v>0</v>
      </c>
      <c r="T16" s="19">
        <f>COUNTIF(C16:Q16,"●")</f>
        <v>0</v>
      </c>
      <c r="U16" s="19">
        <f>R16*3+S16*1</f>
        <v>0</v>
      </c>
      <c r="V16" s="19">
        <f>C16+F16+I16+O16</f>
        <v>0</v>
      </c>
      <c r="W16" s="19">
        <f>E16+H16+K16+Q16</f>
        <v>0</v>
      </c>
      <c r="X16" s="20">
        <f>V16-W16</f>
        <v>0</v>
      </c>
      <c r="Y16" s="19">
        <f>RANK(U16,U13:U16,)</f>
        <v>1</v>
      </c>
    </row>
    <row r="17" spans="2:16" ht="24" customHeight="1">
      <c r="B17" s="64" t="s">
        <v>134</v>
      </c>
      <c r="C17" s="56"/>
      <c r="D17" s="56"/>
      <c r="E17" s="56"/>
      <c r="F17" s="56"/>
      <c r="G17" s="56"/>
      <c r="H17" s="56"/>
      <c r="I17" s="56"/>
      <c r="J17" s="56"/>
      <c r="K17" s="56"/>
      <c r="L17" s="57"/>
      <c r="M17" s="57"/>
      <c r="N17" s="57"/>
      <c r="O17" s="57"/>
      <c r="P17" s="11"/>
    </row>
    <row r="18" spans="1:16" ht="24" customHeight="1">
      <c r="A18" s="58" t="s">
        <v>147</v>
      </c>
      <c r="B18" s="65"/>
      <c r="C18" s="2"/>
      <c r="D18" s="2"/>
      <c r="E18" s="2"/>
      <c r="F18" s="2"/>
      <c r="G18" s="2"/>
      <c r="H18" s="2"/>
      <c r="I18" s="2"/>
      <c r="J18" s="2"/>
      <c r="K18" s="2"/>
      <c r="L18" s="1"/>
      <c r="M18" s="1"/>
      <c r="N18" s="1"/>
      <c r="O18" s="1"/>
      <c r="P18" s="11"/>
    </row>
    <row r="19" spans="1:14" ht="36" customHeight="1">
      <c r="A19" s="62" t="s">
        <v>144</v>
      </c>
      <c r="B19" s="62"/>
      <c r="C19" s="62"/>
      <c r="D19" s="62"/>
      <c r="E19" s="62"/>
      <c r="G19" s="63" t="s">
        <v>145</v>
      </c>
      <c r="H19" s="62"/>
      <c r="K19" s="62" t="s">
        <v>146</v>
      </c>
      <c r="L19" s="62"/>
      <c r="M19" s="62"/>
      <c r="N19" s="62"/>
    </row>
    <row r="20" ht="36" customHeight="1"/>
    <row r="21" ht="36" customHeight="1">
      <c r="C21" s="62" t="s">
        <v>135</v>
      </c>
    </row>
    <row r="22" spans="2:13" ht="24" customHeight="1">
      <c r="B22" s="59" t="s">
        <v>136</v>
      </c>
      <c r="C22" s="9">
        <v>1</v>
      </c>
      <c r="D22" s="104" t="s">
        <v>148</v>
      </c>
      <c r="E22" s="104"/>
      <c r="F22" s="104"/>
      <c r="J22" s="2"/>
      <c r="K22" s="1"/>
      <c r="L22" s="1"/>
      <c r="M22" s="1"/>
    </row>
    <row r="23" spans="2:15" ht="24" customHeight="1">
      <c r="B23" s="59" t="s">
        <v>137</v>
      </c>
      <c r="C23" s="9">
        <v>2</v>
      </c>
      <c r="D23" s="104" t="s">
        <v>79</v>
      </c>
      <c r="E23" s="104"/>
      <c r="F23" s="104"/>
      <c r="J23" s="2"/>
      <c r="K23" s="1"/>
      <c r="L23" s="1"/>
      <c r="M23" s="1"/>
      <c r="O23" s="61"/>
    </row>
    <row r="24" spans="2:13" ht="24" customHeight="1">
      <c r="B24" s="59" t="s">
        <v>138</v>
      </c>
      <c r="C24" s="9">
        <v>3</v>
      </c>
      <c r="D24" s="104" t="s">
        <v>92</v>
      </c>
      <c r="E24" s="104"/>
      <c r="F24" s="104"/>
      <c r="J24" s="2"/>
      <c r="K24" s="1"/>
      <c r="L24" s="1"/>
      <c r="M24" s="1"/>
    </row>
    <row r="25" spans="2:13" ht="24" customHeight="1">
      <c r="B25" s="59" t="s">
        <v>139</v>
      </c>
      <c r="C25" s="9">
        <v>4</v>
      </c>
      <c r="D25" s="104" t="s">
        <v>101</v>
      </c>
      <c r="E25" s="104"/>
      <c r="F25" s="104"/>
      <c r="J25" s="2"/>
      <c r="K25" s="1"/>
      <c r="L25" s="1"/>
      <c r="M25" s="1"/>
    </row>
    <row r="26" spans="2:13" ht="24" customHeight="1">
      <c r="B26" s="59" t="s">
        <v>140</v>
      </c>
      <c r="C26" s="9">
        <v>5</v>
      </c>
      <c r="D26" s="104" t="s">
        <v>110</v>
      </c>
      <c r="E26" s="104"/>
      <c r="F26" s="104"/>
      <c r="J26" s="1"/>
      <c r="K26" s="13"/>
      <c r="L26" s="1"/>
      <c r="M26" s="1"/>
    </row>
    <row r="27" spans="2:13" ht="24" customHeight="1">
      <c r="B27" s="59" t="s">
        <v>141</v>
      </c>
      <c r="C27" s="9">
        <v>6</v>
      </c>
      <c r="D27" s="104" t="s">
        <v>109</v>
      </c>
      <c r="E27" s="104"/>
      <c r="F27" s="104"/>
      <c r="J27" s="2"/>
      <c r="K27" s="66"/>
      <c r="L27" s="1"/>
      <c r="M27" s="1"/>
    </row>
    <row r="28" spans="2:13" ht="24" customHeight="1">
      <c r="B28" s="59" t="s">
        <v>142</v>
      </c>
      <c r="C28" s="9">
        <v>7</v>
      </c>
      <c r="D28" s="104" t="s">
        <v>118</v>
      </c>
      <c r="E28" s="104"/>
      <c r="F28" s="104"/>
      <c r="J28" s="2"/>
      <c r="K28" s="1"/>
      <c r="L28" s="1"/>
      <c r="M28" s="1"/>
    </row>
    <row r="29" spans="2:13" ht="24" customHeight="1">
      <c r="B29" s="59" t="s">
        <v>143</v>
      </c>
      <c r="C29" s="9">
        <v>8</v>
      </c>
      <c r="D29" s="104" t="s">
        <v>85</v>
      </c>
      <c r="E29" s="104"/>
      <c r="F29" s="104"/>
      <c r="J29" s="2"/>
      <c r="K29" s="1"/>
      <c r="L29" s="1"/>
      <c r="M29" s="1"/>
    </row>
    <row r="30" spans="2:13" ht="24" customHeight="1">
      <c r="B30" s="59"/>
      <c r="C30" s="9">
        <v>9</v>
      </c>
      <c r="F30" s="60"/>
      <c r="J30" s="2"/>
      <c r="K30" s="1"/>
      <c r="L30" s="1"/>
      <c r="M30" s="1"/>
    </row>
    <row r="31" spans="2:13" ht="24" customHeight="1">
      <c r="B31" s="59"/>
      <c r="C31" s="9">
        <v>10</v>
      </c>
      <c r="F31" s="60"/>
      <c r="J31" s="2"/>
      <c r="K31" s="1"/>
      <c r="L31" s="1"/>
      <c r="M31" s="1"/>
    </row>
    <row r="32" spans="3:13" ht="24" customHeight="1">
      <c r="C32" s="9">
        <v>11</v>
      </c>
      <c r="F32" s="60"/>
      <c r="J32" s="1"/>
      <c r="K32" s="1"/>
      <c r="L32" s="1"/>
      <c r="M32" s="1"/>
    </row>
    <row r="33" spans="3:6" ht="24" customHeight="1">
      <c r="C33" s="9">
        <v>12</v>
      </c>
      <c r="F33" s="60"/>
    </row>
    <row r="34" spans="3:6" ht="24" customHeight="1">
      <c r="C34" s="9">
        <v>13</v>
      </c>
      <c r="F34" s="60"/>
    </row>
    <row r="35" spans="3:6" ht="14.25">
      <c r="C35" s="9"/>
      <c r="F35" s="60"/>
    </row>
  </sheetData>
  <sheetProtection/>
  <mergeCells count="21">
    <mergeCell ref="B1:Y1"/>
    <mergeCell ref="C4:E4"/>
    <mergeCell ref="F4:H4"/>
    <mergeCell ref="I4:K4"/>
    <mergeCell ref="L4:N4"/>
    <mergeCell ref="O4:Q4"/>
    <mergeCell ref="C3:Y3"/>
    <mergeCell ref="C10:Y10"/>
    <mergeCell ref="C12:E12"/>
    <mergeCell ref="F12:H12"/>
    <mergeCell ref="I12:K12"/>
    <mergeCell ref="L12:N12"/>
    <mergeCell ref="O12:Q12"/>
    <mergeCell ref="D27:F27"/>
    <mergeCell ref="D28:F28"/>
    <mergeCell ref="D29:F29"/>
    <mergeCell ref="D22:F22"/>
    <mergeCell ref="D23:F23"/>
    <mergeCell ref="D24:F24"/>
    <mergeCell ref="D25:F25"/>
    <mergeCell ref="D26:F26"/>
  </mergeCells>
  <printOptions/>
  <pageMargins left="0.58" right="0.6" top="1" bottom="1" header="0.512" footer="0.512"/>
  <pageSetup orientation="landscape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3"/>
  <sheetViews>
    <sheetView zoomScalePageLayoutView="0" workbookViewId="0" topLeftCell="A1">
      <selection activeCell="P25" sqref="P25"/>
    </sheetView>
  </sheetViews>
  <sheetFormatPr defaultColWidth="9.00390625" defaultRowHeight="13.5"/>
  <cols>
    <col min="1" max="1" width="12.125" style="0" customWidth="1"/>
    <col min="3" max="3" width="4.875" style="0" customWidth="1"/>
    <col min="7" max="7" width="5.00390625" style="0" customWidth="1"/>
    <col min="9" max="9" width="4.625" style="0" customWidth="1"/>
    <col min="10" max="10" width="11.00390625" style="0" customWidth="1"/>
    <col min="11" max="11" width="2.50390625" style="0" customWidth="1"/>
    <col min="20" max="20" width="2.375" style="0" customWidth="1"/>
    <col min="21" max="21" width="5.875" style="0" customWidth="1"/>
    <col min="22" max="22" width="3.25390625" style="0" customWidth="1"/>
    <col min="23" max="23" width="5.875" style="0" customWidth="1"/>
    <col min="24" max="24" width="2.375" style="0" customWidth="1"/>
    <col min="28" max="28" width="3.25390625" style="0" customWidth="1"/>
    <col min="29" max="29" width="5.875" style="0" customWidth="1"/>
    <col min="30" max="30" width="3.50390625" style="0" customWidth="1"/>
    <col min="31" max="31" width="5.875" style="0" customWidth="1"/>
  </cols>
  <sheetData>
    <row r="1" spans="1:10" ht="19.5" customHeight="1">
      <c r="A1" s="107" t="s">
        <v>149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12.75" customHeight="1">
      <c r="A2" s="9"/>
      <c r="B2" s="9"/>
      <c r="C2" s="9"/>
      <c r="D2" s="9"/>
      <c r="E2" s="9"/>
      <c r="F2" s="9"/>
      <c r="G2" s="9"/>
      <c r="H2" s="9"/>
      <c r="I2" s="9"/>
      <c r="J2" s="9"/>
    </row>
    <row r="3" spans="1:30" ht="19.5" customHeight="1">
      <c r="A3" s="68" t="s">
        <v>150</v>
      </c>
      <c r="B3" s="9"/>
      <c r="C3" s="9"/>
      <c r="D3" s="9"/>
      <c r="E3" s="9"/>
      <c r="F3" s="9"/>
      <c r="G3" s="9"/>
      <c r="H3" s="9"/>
      <c r="I3" s="9"/>
      <c r="J3" s="9"/>
      <c r="L3" s="68" t="s">
        <v>151</v>
      </c>
      <c r="M3" s="10"/>
      <c r="N3" s="10"/>
      <c r="O3" s="10"/>
      <c r="P3" s="9"/>
      <c r="Q3" s="9"/>
      <c r="R3" s="9"/>
      <c r="S3" s="9"/>
      <c r="T3" s="9"/>
      <c r="U3" s="9"/>
      <c r="V3" s="9"/>
      <c r="AC3" s="9"/>
      <c r="AD3" s="9"/>
    </row>
    <row r="4" spans="1:30" ht="19.5" customHeight="1">
      <c r="A4" s="9"/>
      <c r="B4" s="107" t="s">
        <v>152</v>
      </c>
      <c r="C4" s="107"/>
      <c r="D4" s="107"/>
      <c r="E4" s="9"/>
      <c r="F4" s="107" t="s">
        <v>10</v>
      </c>
      <c r="G4" s="107"/>
      <c r="H4" s="107"/>
      <c r="I4" s="9"/>
      <c r="J4" s="67" t="s">
        <v>153</v>
      </c>
      <c r="L4" s="9"/>
      <c r="M4" s="106" t="s">
        <v>152</v>
      </c>
      <c r="N4" s="106"/>
      <c r="O4" s="106"/>
      <c r="P4" s="9"/>
      <c r="Q4" s="107" t="s">
        <v>10</v>
      </c>
      <c r="R4" s="107"/>
      <c r="S4" s="107"/>
      <c r="T4" s="9"/>
      <c r="U4" s="9"/>
      <c r="V4" s="67" t="s">
        <v>153</v>
      </c>
      <c r="Y4" s="107" t="s">
        <v>10</v>
      </c>
      <c r="Z4" s="107"/>
      <c r="AA4" s="107"/>
      <c r="AB4" s="9"/>
      <c r="AC4" s="9"/>
      <c r="AD4" s="67" t="s">
        <v>153</v>
      </c>
    </row>
    <row r="5" spans="1:31" ht="19.5" customHeight="1">
      <c r="A5" s="9">
        <v>1</v>
      </c>
      <c r="B5" s="10">
        <v>0.375</v>
      </c>
      <c r="C5" s="69" t="s">
        <v>154</v>
      </c>
      <c r="D5" s="10">
        <v>0.40625</v>
      </c>
      <c r="E5" s="9"/>
      <c r="F5" s="67" t="s">
        <v>155</v>
      </c>
      <c r="G5" s="67" t="s">
        <v>156</v>
      </c>
      <c r="H5" s="67" t="s">
        <v>157</v>
      </c>
      <c r="I5" s="9"/>
      <c r="J5" s="67" t="s">
        <v>158</v>
      </c>
      <c r="L5" s="9">
        <v>1</v>
      </c>
      <c r="M5" s="10">
        <v>0.375</v>
      </c>
      <c r="N5" s="69" t="s">
        <v>154</v>
      </c>
      <c r="O5" s="10">
        <v>0.3993055555555556</v>
      </c>
      <c r="P5" s="9"/>
      <c r="Q5" s="67" t="s">
        <v>159</v>
      </c>
      <c r="R5" s="67" t="s">
        <v>156</v>
      </c>
      <c r="S5" s="67" t="s">
        <v>160</v>
      </c>
      <c r="T5" s="9"/>
      <c r="U5" s="70" t="str">
        <f>Q13</f>
        <v>③-4</v>
      </c>
      <c r="V5" s="71" t="s">
        <v>161</v>
      </c>
      <c r="W5" s="70" t="str">
        <f>S13</f>
        <v>③-2</v>
      </c>
      <c r="X5" s="70"/>
      <c r="Y5" s="67" t="s">
        <v>162</v>
      </c>
      <c r="Z5" s="67" t="s">
        <v>156</v>
      </c>
      <c r="AA5" s="67" t="s">
        <v>163</v>
      </c>
      <c r="AB5" s="9"/>
      <c r="AC5" s="70" t="str">
        <f>Y13</f>
        <v>③-1</v>
      </c>
      <c r="AD5" s="71" t="s">
        <v>161</v>
      </c>
      <c r="AE5" s="70" t="str">
        <f>AA13</f>
        <v>③-3</v>
      </c>
    </row>
    <row r="6" spans="1:31" ht="19.5" customHeight="1">
      <c r="A6" s="9">
        <v>2</v>
      </c>
      <c r="B6" s="10">
        <v>0.4131944444444444</v>
      </c>
      <c r="C6" s="69" t="s">
        <v>154</v>
      </c>
      <c r="D6" s="10">
        <v>0.4444444444444444</v>
      </c>
      <c r="E6" s="9"/>
      <c r="F6" s="67" t="s">
        <v>164</v>
      </c>
      <c r="G6" s="67" t="s">
        <v>156</v>
      </c>
      <c r="H6" s="67" t="s">
        <v>165</v>
      </c>
      <c r="I6" s="9"/>
      <c r="J6" s="67" t="s">
        <v>166</v>
      </c>
      <c r="L6" s="9">
        <v>2</v>
      </c>
      <c r="M6" s="10">
        <v>0.40625</v>
      </c>
      <c r="N6" s="69" t="s">
        <v>154</v>
      </c>
      <c r="O6" s="10">
        <v>0.4305555555555556</v>
      </c>
      <c r="P6" s="9"/>
      <c r="Q6" s="67" t="s">
        <v>167</v>
      </c>
      <c r="R6" s="67" t="s">
        <v>156</v>
      </c>
      <c r="S6" s="67" t="s">
        <v>168</v>
      </c>
      <c r="T6" s="9"/>
      <c r="U6" s="70" t="str">
        <f>Q5</f>
        <v>①-1</v>
      </c>
      <c r="V6" s="71" t="s">
        <v>161</v>
      </c>
      <c r="W6" s="70" t="str">
        <f>S5</f>
        <v>①-2</v>
      </c>
      <c r="X6" s="70"/>
      <c r="Y6" s="67" t="s">
        <v>169</v>
      </c>
      <c r="Z6" s="67" t="s">
        <v>156</v>
      </c>
      <c r="AA6" s="67" t="s">
        <v>170</v>
      </c>
      <c r="AB6" s="9"/>
      <c r="AC6" s="70" t="str">
        <f>Y5</f>
        <v>①-3</v>
      </c>
      <c r="AD6" s="71" t="s">
        <v>161</v>
      </c>
      <c r="AE6" s="70" t="str">
        <f>AA5</f>
        <v>①-4</v>
      </c>
    </row>
    <row r="7" spans="1:31" ht="19.5" customHeight="1">
      <c r="A7" s="9">
        <v>3</v>
      </c>
      <c r="B7" s="10">
        <v>0.4513888888888889</v>
      </c>
      <c r="C7" s="69" t="s">
        <v>154</v>
      </c>
      <c r="D7" s="10">
        <v>0.4826388888888889</v>
      </c>
      <c r="E7" s="9"/>
      <c r="F7" s="67" t="s">
        <v>157</v>
      </c>
      <c r="G7" s="67" t="s">
        <v>156</v>
      </c>
      <c r="H7" s="67" t="s">
        <v>171</v>
      </c>
      <c r="I7" s="9"/>
      <c r="J7" s="67" t="s">
        <v>172</v>
      </c>
      <c r="L7" s="9">
        <v>3</v>
      </c>
      <c r="M7" s="10">
        <v>0.4375</v>
      </c>
      <c r="N7" s="69" t="s">
        <v>154</v>
      </c>
      <c r="O7" s="10">
        <v>0.4618055555555556</v>
      </c>
      <c r="P7" s="9"/>
      <c r="Q7" s="67" t="s">
        <v>173</v>
      </c>
      <c r="R7" s="67" t="s">
        <v>156</v>
      </c>
      <c r="S7" s="67" t="s">
        <v>174</v>
      </c>
      <c r="T7" s="9"/>
      <c r="U7" s="70" t="str">
        <f aca="true" t="shared" si="0" ref="U7:U13">Q6</f>
        <v>②-1</v>
      </c>
      <c r="V7" s="71" t="s">
        <v>161</v>
      </c>
      <c r="W7" s="70" t="str">
        <f aca="true" t="shared" si="1" ref="W7:W13">S6</f>
        <v>②-2</v>
      </c>
      <c r="X7" s="70"/>
      <c r="Y7" s="67" t="s">
        <v>175</v>
      </c>
      <c r="Z7" s="67" t="s">
        <v>156</v>
      </c>
      <c r="AA7" s="67" t="s">
        <v>170</v>
      </c>
      <c r="AB7" s="9"/>
      <c r="AC7" s="70" t="str">
        <f aca="true" t="shared" si="2" ref="AC7:AC13">Y6</f>
        <v>②-3</v>
      </c>
      <c r="AD7" s="71" t="s">
        <v>161</v>
      </c>
      <c r="AE7" s="70" t="str">
        <f aca="true" t="shared" si="3" ref="AE7:AE13">AA6</f>
        <v>③-4</v>
      </c>
    </row>
    <row r="8" spans="1:31" ht="19.5" customHeight="1">
      <c r="A8" s="9">
        <v>4</v>
      </c>
      <c r="B8" s="10">
        <v>0.4895833333333333</v>
      </c>
      <c r="C8" s="69" t="s">
        <v>154</v>
      </c>
      <c r="D8" s="10">
        <v>0.5208333333333334</v>
      </c>
      <c r="E8" s="9"/>
      <c r="F8" s="67" t="s">
        <v>165</v>
      </c>
      <c r="G8" s="67" t="s">
        <v>156</v>
      </c>
      <c r="H8" s="67" t="s">
        <v>176</v>
      </c>
      <c r="I8" s="9"/>
      <c r="J8" s="67" t="s">
        <v>177</v>
      </c>
      <c r="L8" s="9">
        <v>4</v>
      </c>
      <c r="M8" s="10">
        <v>0.46875</v>
      </c>
      <c r="N8" s="69" t="s">
        <v>154</v>
      </c>
      <c r="O8" s="10">
        <v>0.4930555555555556</v>
      </c>
      <c r="P8" s="9"/>
      <c r="Q8" s="67" t="str">
        <f>Y5</f>
        <v>①-3</v>
      </c>
      <c r="R8" s="67" t="s">
        <v>156</v>
      </c>
      <c r="S8" s="67" t="str">
        <f>S5</f>
        <v>①-2</v>
      </c>
      <c r="T8" s="9"/>
      <c r="U8" s="70" t="str">
        <f t="shared" si="0"/>
        <v>③-1</v>
      </c>
      <c r="V8" s="71" t="s">
        <v>161</v>
      </c>
      <c r="W8" s="70" t="str">
        <f t="shared" si="1"/>
        <v>③-2</v>
      </c>
      <c r="X8" s="70"/>
      <c r="Y8" s="67" t="str">
        <f>Q5</f>
        <v>①-1</v>
      </c>
      <c r="Z8" s="67" t="s">
        <v>156</v>
      </c>
      <c r="AA8" s="67" t="str">
        <f>AA5</f>
        <v>①-4</v>
      </c>
      <c r="AB8" s="9"/>
      <c r="AC8" s="70" t="str">
        <f t="shared" si="2"/>
        <v>③-3</v>
      </c>
      <c r="AD8" s="71" t="s">
        <v>161</v>
      </c>
      <c r="AE8" s="70" t="str">
        <f t="shared" si="3"/>
        <v>③-4</v>
      </c>
    </row>
    <row r="9" spans="1:31" ht="19.5" customHeight="1">
      <c r="A9" s="9">
        <v>5</v>
      </c>
      <c r="B9" s="10">
        <v>0.5277777777777778</v>
      </c>
      <c r="C9" s="69" t="s">
        <v>154</v>
      </c>
      <c r="D9" s="10">
        <v>0.5590277777777778</v>
      </c>
      <c r="E9" s="9"/>
      <c r="F9" s="67" t="s">
        <v>155</v>
      </c>
      <c r="G9" s="67" t="s">
        <v>156</v>
      </c>
      <c r="H9" s="67" t="s">
        <v>171</v>
      </c>
      <c r="I9" s="9"/>
      <c r="J9" s="67" t="s">
        <v>178</v>
      </c>
      <c r="L9" s="9">
        <v>5</v>
      </c>
      <c r="M9" s="10">
        <v>0.5</v>
      </c>
      <c r="N9" s="69" t="s">
        <v>154</v>
      </c>
      <c r="O9" s="10">
        <v>0.5243055555555556</v>
      </c>
      <c r="P9" s="9"/>
      <c r="Q9" s="67" t="str">
        <f>Y6</f>
        <v>②-3</v>
      </c>
      <c r="R9" s="67" t="s">
        <v>156</v>
      </c>
      <c r="S9" s="67" t="str">
        <f>S6</f>
        <v>②-2</v>
      </c>
      <c r="T9" s="9"/>
      <c r="U9" s="70" t="str">
        <f t="shared" si="0"/>
        <v>①-3</v>
      </c>
      <c r="V9" s="71" t="s">
        <v>161</v>
      </c>
      <c r="W9" s="70" t="str">
        <f t="shared" si="1"/>
        <v>①-2</v>
      </c>
      <c r="X9" s="70"/>
      <c r="Y9" s="67" t="str">
        <f>Q6</f>
        <v>②-1</v>
      </c>
      <c r="Z9" s="67" t="s">
        <v>156</v>
      </c>
      <c r="AA9" s="67" t="str">
        <f>AA6</f>
        <v>③-4</v>
      </c>
      <c r="AB9" s="9"/>
      <c r="AC9" s="70" t="str">
        <f t="shared" si="2"/>
        <v>①-1</v>
      </c>
      <c r="AD9" s="71" t="s">
        <v>161</v>
      </c>
      <c r="AE9" s="70" t="str">
        <f t="shared" si="3"/>
        <v>①-4</v>
      </c>
    </row>
    <row r="10" spans="1:31" ht="19.5" customHeight="1">
      <c r="A10" s="9">
        <v>6</v>
      </c>
      <c r="B10" s="10">
        <v>0.5659722222222222</v>
      </c>
      <c r="C10" s="69" t="s">
        <v>154</v>
      </c>
      <c r="D10" s="10">
        <v>0.5972222222222222</v>
      </c>
      <c r="E10" s="9"/>
      <c r="F10" s="67" t="s">
        <v>164</v>
      </c>
      <c r="G10" s="67" t="s">
        <v>156</v>
      </c>
      <c r="H10" s="67" t="s">
        <v>176</v>
      </c>
      <c r="I10" s="9"/>
      <c r="J10" s="67" t="s">
        <v>179</v>
      </c>
      <c r="L10" s="9">
        <v>6</v>
      </c>
      <c r="M10" s="10">
        <v>0.53125</v>
      </c>
      <c r="N10" s="69" t="s">
        <v>154</v>
      </c>
      <c r="O10" s="10">
        <v>0.5555555555555556</v>
      </c>
      <c r="P10" s="9"/>
      <c r="Q10" s="67" t="str">
        <f>Y7</f>
        <v>③-3</v>
      </c>
      <c r="R10" s="67" t="s">
        <v>156</v>
      </c>
      <c r="S10" s="67" t="str">
        <f>S7</f>
        <v>③-2</v>
      </c>
      <c r="T10" s="9"/>
      <c r="U10" s="70" t="str">
        <f t="shared" si="0"/>
        <v>②-3</v>
      </c>
      <c r="V10" s="71" t="s">
        <v>161</v>
      </c>
      <c r="W10" s="70" t="str">
        <f t="shared" si="1"/>
        <v>②-2</v>
      </c>
      <c r="X10" s="70"/>
      <c r="Y10" s="67" t="str">
        <f>Q7</f>
        <v>③-1</v>
      </c>
      <c r="Z10" s="67" t="s">
        <v>156</v>
      </c>
      <c r="AA10" s="67" t="str">
        <f>AA7</f>
        <v>③-4</v>
      </c>
      <c r="AB10" s="9"/>
      <c r="AC10" s="70" t="str">
        <f t="shared" si="2"/>
        <v>②-1</v>
      </c>
      <c r="AD10" s="71" t="s">
        <v>161</v>
      </c>
      <c r="AE10" s="70" t="str">
        <f t="shared" si="3"/>
        <v>③-4</v>
      </c>
    </row>
    <row r="11" spans="1:31" ht="21" customHeight="1">
      <c r="A11" s="72"/>
      <c r="B11" s="73"/>
      <c r="C11" s="10"/>
      <c r="D11" s="10"/>
      <c r="E11" s="9"/>
      <c r="F11" s="9"/>
      <c r="G11" s="67"/>
      <c r="H11" s="9"/>
      <c r="I11" s="9"/>
      <c r="J11" s="9"/>
      <c r="L11" s="9">
        <v>7</v>
      </c>
      <c r="M11" s="10">
        <v>0.5625</v>
      </c>
      <c r="N11" s="69" t="s">
        <v>154</v>
      </c>
      <c r="O11" s="10">
        <v>0.5868055555555556</v>
      </c>
      <c r="P11" s="9"/>
      <c r="Q11" s="67" t="str">
        <f>AA5</f>
        <v>①-4</v>
      </c>
      <c r="R11" s="67" t="s">
        <v>156</v>
      </c>
      <c r="S11" s="67" t="str">
        <f>S5</f>
        <v>①-2</v>
      </c>
      <c r="T11" s="9"/>
      <c r="U11" s="70" t="str">
        <f t="shared" si="0"/>
        <v>③-3</v>
      </c>
      <c r="V11" s="71" t="s">
        <v>161</v>
      </c>
      <c r="W11" s="70" t="str">
        <f t="shared" si="1"/>
        <v>③-2</v>
      </c>
      <c r="X11" s="70"/>
      <c r="Y11" s="67" t="str">
        <f>Q5</f>
        <v>①-1</v>
      </c>
      <c r="Z11" s="67" t="s">
        <v>156</v>
      </c>
      <c r="AA11" s="67" t="str">
        <f>Y5</f>
        <v>①-3</v>
      </c>
      <c r="AB11" s="9"/>
      <c r="AC11" s="70" t="str">
        <f t="shared" si="2"/>
        <v>③-1</v>
      </c>
      <c r="AD11" s="71" t="s">
        <v>161</v>
      </c>
      <c r="AE11" s="70" t="str">
        <f t="shared" si="3"/>
        <v>③-4</v>
      </c>
    </row>
    <row r="12" spans="1:31" ht="21" customHeight="1">
      <c r="A12" s="72"/>
      <c r="B12" s="73"/>
      <c r="C12" s="10"/>
      <c r="D12" s="10"/>
      <c r="E12" s="9"/>
      <c r="F12" s="9"/>
      <c r="G12" s="67"/>
      <c r="H12" s="9"/>
      <c r="I12" s="9"/>
      <c r="J12" s="9"/>
      <c r="L12" s="9">
        <v>8</v>
      </c>
      <c r="M12" s="10">
        <v>0.59375</v>
      </c>
      <c r="N12" s="69" t="s">
        <v>154</v>
      </c>
      <c r="O12" s="10">
        <v>0.6180555555555556</v>
      </c>
      <c r="P12" s="9"/>
      <c r="Q12" s="67" t="str">
        <f>AA6</f>
        <v>③-4</v>
      </c>
      <c r="R12" s="67" t="s">
        <v>156</v>
      </c>
      <c r="S12" s="67" t="str">
        <f>S6</f>
        <v>②-2</v>
      </c>
      <c r="T12" s="9"/>
      <c r="U12" s="70" t="str">
        <f t="shared" si="0"/>
        <v>①-4</v>
      </c>
      <c r="V12" s="71" t="s">
        <v>161</v>
      </c>
      <c r="W12" s="70" t="str">
        <f t="shared" si="1"/>
        <v>①-2</v>
      </c>
      <c r="X12" s="70"/>
      <c r="Y12" s="67" t="str">
        <f>Q6</f>
        <v>②-1</v>
      </c>
      <c r="Z12" s="67" t="s">
        <v>156</v>
      </c>
      <c r="AA12" s="67" t="str">
        <f>Y6</f>
        <v>②-3</v>
      </c>
      <c r="AB12" s="9"/>
      <c r="AC12" s="70" t="str">
        <f t="shared" si="2"/>
        <v>①-1</v>
      </c>
      <c r="AD12" s="71" t="s">
        <v>161</v>
      </c>
      <c r="AE12" s="70" t="str">
        <f t="shared" si="3"/>
        <v>①-3</v>
      </c>
    </row>
    <row r="13" spans="1:31" ht="21" customHeight="1">
      <c r="A13" s="9"/>
      <c r="B13" s="10" t="s">
        <v>180</v>
      </c>
      <c r="C13" s="10"/>
      <c r="D13" s="10"/>
      <c r="E13" s="9"/>
      <c r="F13" s="9"/>
      <c r="G13" s="9"/>
      <c r="H13" s="9"/>
      <c r="I13" s="9"/>
      <c r="J13" s="9"/>
      <c r="L13" s="9">
        <v>9</v>
      </c>
      <c r="M13" s="10">
        <v>0.625</v>
      </c>
      <c r="N13" s="69" t="s">
        <v>154</v>
      </c>
      <c r="O13" s="10">
        <v>0.6493055555555556</v>
      </c>
      <c r="P13" s="9"/>
      <c r="Q13" s="67" t="str">
        <f>AA7</f>
        <v>③-4</v>
      </c>
      <c r="R13" s="67" t="s">
        <v>156</v>
      </c>
      <c r="S13" s="67" t="str">
        <f>S7</f>
        <v>③-2</v>
      </c>
      <c r="T13" s="9"/>
      <c r="U13" s="70" t="str">
        <f t="shared" si="0"/>
        <v>③-4</v>
      </c>
      <c r="V13" s="71" t="s">
        <v>161</v>
      </c>
      <c r="W13" s="70" t="str">
        <f t="shared" si="1"/>
        <v>②-2</v>
      </c>
      <c r="X13" s="70"/>
      <c r="Y13" s="67" t="str">
        <f>Q7</f>
        <v>③-1</v>
      </c>
      <c r="Z13" s="67" t="s">
        <v>156</v>
      </c>
      <c r="AA13" s="67" t="str">
        <f>Y7</f>
        <v>③-3</v>
      </c>
      <c r="AB13" s="9"/>
      <c r="AC13" s="70" t="str">
        <f t="shared" si="2"/>
        <v>②-1</v>
      </c>
      <c r="AD13" s="71" t="s">
        <v>161</v>
      </c>
      <c r="AE13" s="70" t="str">
        <f t="shared" si="3"/>
        <v>②-3</v>
      </c>
    </row>
    <row r="14" spans="1:10" ht="18" customHeight="1">
      <c r="A14" s="9"/>
      <c r="B14" s="10" t="s">
        <v>181</v>
      </c>
      <c r="C14" s="10"/>
      <c r="D14" s="10"/>
      <c r="E14" s="9"/>
      <c r="F14" s="9"/>
      <c r="G14" s="9"/>
      <c r="H14" s="9"/>
      <c r="I14" s="9"/>
      <c r="J14" s="9"/>
    </row>
    <row r="15" spans="1:13" ht="14.25">
      <c r="A15" s="9"/>
      <c r="B15" s="10"/>
      <c r="C15" s="10"/>
      <c r="D15" s="10"/>
      <c r="E15" s="9"/>
      <c r="F15" s="9"/>
      <c r="G15" s="9"/>
      <c r="H15" s="9"/>
      <c r="I15" s="9"/>
      <c r="J15" s="9"/>
      <c r="M15" s="10" t="s">
        <v>30</v>
      </c>
    </row>
    <row r="16" spans="1:13" ht="19.5" customHeight="1">
      <c r="A16" s="68" t="s">
        <v>182</v>
      </c>
      <c r="B16" s="10"/>
      <c r="C16" s="10"/>
      <c r="D16" s="10"/>
      <c r="E16" s="9"/>
      <c r="F16" s="9"/>
      <c r="G16" s="9"/>
      <c r="H16" s="9"/>
      <c r="I16" s="9"/>
      <c r="J16" s="9"/>
      <c r="M16" s="10" t="s">
        <v>183</v>
      </c>
    </row>
    <row r="17" spans="1:31" ht="19.5" customHeight="1">
      <c r="A17" s="9"/>
      <c r="B17" s="106" t="s">
        <v>152</v>
      </c>
      <c r="C17" s="106"/>
      <c r="D17" s="106"/>
      <c r="E17" s="9"/>
      <c r="F17" s="107" t="s">
        <v>10</v>
      </c>
      <c r="G17" s="107"/>
      <c r="H17" s="107"/>
      <c r="I17" s="9"/>
      <c r="J17" s="67" t="s">
        <v>153</v>
      </c>
      <c r="N17" s="74"/>
      <c r="Q17" s="67"/>
      <c r="R17" s="67"/>
      <c r="S17" s="67"/>
      <c r="V17" s="71"/>
      <c r="Y17" s="67"/>
      <c r="Z17" s="67"/>
      <c r="AA17" s="67"/>
      <c r="AB17" s="71"/>
      <c r="AC17" s="70"/>
      <c r="AD17" s="71"/>
      <c r="AE17" s="70"/>
    </row>
    <row r="18" spans="1:27" ht="19.5" customHeight="1">
      <c r="A18" s="9">
        <v>1</v>
      </c>
      <c r="B18" s="10">
        <v>0.375</v>
      </c>
      <c r="C18" s="69" t="s">
        <v>154</v>
      </c>
      <c r="D18" s="10">
        <v>0.3993055555555556</v>
      </c>
      <c r="E18" s="9"/>
      <c r="F18" s="67" t="s">
        <v>184</v>
      </c>
      <c r="G18" s="67" t="s">
        <v>156</v>
      </c>
      <c r="H18" s="67" t="s">
        <v>185</v>
      </c>
      <c r="I18" s="9"/>
      <c r="J18" s="67" t="s">
        <v>186</v>
      </c>
      <c r="M18" s="10"/>
      <c r="O18" s="10"/>
      <c r="Q18" s="10"/>
      <c r="S18" s="10"/>
      <c r="Y18" s="10"/>
      <c r="Z18" s="10"/>
      <c r="AA18" s="69"/>
    </row>
    <row r="19" spans="1:15" ht="19.5" customHeight="1">
      <c r="A19" s="9">
        <v>2</v>
      </c>
      <c r="B19" s="10">
        <v>0.40625</v>
      </c>
      <c r="C19" s="69" t="s">
        <v>154</v>
      </c>
      <c r="D19" s="10">
        <v>0.4305555555555556</v>
      </c>
      <c r="E19" s="9"/>
      <c r="F19" s="67" t="s">
        <v>187</v>
      </c>
      <c r="G19" s="67" t="s">
        <v>156</v>
      </c>
      <c r="H19" s="67" t="s">
        <v>188</v>
      </c>
      <c r="I19" s="9"/>
      <c r="J19" s="67" t="s">
        <v>189</v>
      </c>
      <c r="M19" s="10"/>
      <c r="O19" s="10"/>
    </row>
    <row r="20" spans="1:10" ht="19.5" customHeight="1">
      <c r="A20" s="9">
        <v>3</v>
      </c>
      <c r="B20" s="10">
        <v>0.4479166666666667</v>
      </c>
      <c r="C20" s="69" t="s">
        <v>154</v>
      </c>
      <c r="D20" s="10">
        <v>0.47222222222222227</v>
      </c>
      <c r="E20" s="9"/>
      <c r="F20" s="67" t="s">
        <v>184</v>
      </c>
      <c r="G20" s="67" t="s">
        <v>156</v>
      </c>
      <c r="H20" s="67" t="s">
        <v>187</v>
      </c>
      <c r="I20" s="9"/>
      <c r="J20" s="67" t="s">
        <v>190</v>
      </c>
    </row>
    <row r="21" spans="1:10" ht="19.5" customHeight="1">
      <c r="A21" s="9">
        <v>4</v>
      </c>
      <c r="B21" s="10">
        <v>0.4791666666666667</v>
      </c>
      <c r="C21" s="69" t="s">
        <v>154</v>
      </c>
      <c r="D21" s="10">
        <v>0.5034722222222222</v>
      </c>
      <c r="E21" s="9"/>
      <c r="F21" s="67" t="s">
        <v>185</v>
      </c>
      <c r="G21" s="67" t="s">
        <v>156</v>
      </c>
      <c r="H21" s="67" t="s">
        <v>188</v>
      </c>
      <c r="I21" s="9"/>
      <c r="J21" s="67" t="s">
        <v>191</v>
      </c>
    </row>
    <row r="22" spans="1:10" ht="19.5" customHeight="1">
      <c r="A22" s="9">
        <v>5</v>
      </c>
      <c r="B22" s="10">
        <v>0.5208333333333334</v>
      </c>
      <c r="C22" s="69" t="s">
        <v>154</v>
      </c>
      <c r="D22" s="10">
        <v>0.545138888888889</v>
      </c>
      <c r="E22" s="9"/>
      <c r="F22" s="67" t="s">
        <v>184</v>
      </c>
      <c r="G22" s="67" t="s">
        <v>156</v>
      </c>
      <c r="H22" s="67" t="s">
        <v>188</v>
      </c>
      <c r="I22" s="9"/>
      <c r="J22" s="67" t="s">
        <v>192</v>
      </c>
    </row>
    <row r="23" spans="1:10" ht="19.5" customHeight="1">
      <c r="A23" s="9">
        <v>6</v>
      </c>
      <c r="B23" s="10">
        <v>0.5520833333333334</v>
      </c>
      <c r="C23" s="69" t="s">
        <v>154</v>
      </c>
      <c r="D23" s="10">
        <v>0.576388888888889</v>
      </c>
      <c r="E23" s="9"/>
      <c r="F23" s="67" t="s">
        <v>185</v>
      </c>
      <c r="G23" s="67" t="s">
        <v>156</v>
      </c>
      <c r="H23" s="67" t="s">
        <v>187</v>
      </c>
      <c r="I23" s="9"/>
      <c r="J23" s="67" t="s">
        <v>193</v>
      </c>
    </row>
    <row r="24" spans="1:10" ht="16.5" customHeight="1">
      <c r="A24" s="72"/>
      <c r="B24" s="73"/>
      <c r="C24" s="10"/>
      <c r="D24" s="10"/>
      <c r="E24" s="9"/>
      <c r="F24" s="9"/>
      <c r="G24" s="67"/>
      <c r="H24" s="9"/>
      <c r="I24" s="9"/>
      <c r="J24" s="9"/>
    </row>
    <row r="25" spans="1:10" ht="14.25">
      <c r="A25" s="9"/>
      <c r="B25" s="10" t="s">
        <v>30</v>
      </c>
      <c r="C25" s="10"/>
      <c r="D25" s="10"/>
      <c r="E25" s="9"/>
      <c r="F25" s="9"/>
      <c r="G25" s="9"/>
      <c r="H25" s="9"/>
      <c r="I25" s="9"/>
      <c r="J25" s="9"/>
    </row>
    <row r="26" spans="1:10" ht="14.25">
      <c r="A26" s="9"/>
      <c r="B26" s="10"/>
      <c r="C26" s="9"/>
      <c r="D26" s="9"/>
      <c r="E26" s="9"/>
      <c r="F26" s="9"/>
      <c r="G26" s="9"/>
      <c r="H26" s="9"/>
      <c r="I26" s="9"/>
      <c r="J26" s="9"/>
    </row>
    <row r="27" spans="1:10" ht="19.5" customHeight="1">
      <c r="A27" s="68" t="s">
        <v>194</v>
      </c>
      <c r="B27" s="9"/>
      <c r="C27" s="9"/>
      <c r="D27" s="9"/>
      <c r="E27" s="9"/>
      <c r="F27" s="9"/>
      <c r="G27" s="9"/>
      <c r="H27" s="9"/>
      <c r="I27" s="9"/>
      <c r="J27" s="9"/>
    </row>
    <row r="28" spans="1:10" ht="19.5" customHeight="1">
      <c r="A28" s="9"/>
      <c r="B28" s="107" t="s">
        <v>152</v>
      </c>
      <c r="C28" s="107"/>
      <c r="D28" s="107"/>
      <c r="E28" s="9"/>
      <c r="F28" s="107" t="s">
        <v>10</v>
      </c>
      <c r="G28" s="107"/>
      <c r="H28" s="107"/>
      <c r="I28" s="9"/>
      <c r="J28" s="67" t="s">
        <v>153</v>
      </c>
    </row>
    <row r="29" spans="1:10" ht="19.5" customHeight="1">
      <c r="A29" s="9">
        <v>1</v>
      </c>
      <c r="B29" s="10">
        <v>0.375</v>
      </c>
      <c r="C29" s="69" t="s">
        <v>154</v>
      </c>
      <c r="D29" s="10">
        <v>0.3993055555555556</v>
      </c>
      <c r="E29" s="9"/>
      <c r="F29" s="67" t="s">
        <v>155</v>
      </c>
      <c r="G29" s="67" t="s">
        <v>156</v>
      </c>
      <c r="H29" s="67" t="s">
        <v>157</v>
      </c>
      <c r="I29" s="9"/>
      <c r="J29" s="67" t="s">
        <v>158</v>
      </c>
    </row>
    <row r="30" spans="1:10" ht="19.5" customHeight="1">
      <c r="A30" s="9">
        <v>2</v>
      </c>
      <c r="B30" s="10">
        <v>0.40625</v>
      </c>
      <c r="C30" s="69" t="s">
        <v>154</v>
      </c>
      <c r="D30" s="10">
        <v>0.4305555555555556</v>
      </c>
      <c r="E30" s="9"/>
      <c r="F30" s="67" t="s">
        <v>171</v>
      </c>
      <c r="G30" s="67" t="s">
        <v>156</v>
      </c>
      <c r="H30" s="67" t="s">
        <v>195</v>
      </c>
      <c r="I30" s="9"/>
      <c r="J30" s="67" t="s">
        <v>166</v>
      </c>
    </row>
    <row r="31" spans="1:10" ht="19.5" customHeight="1">
      <c r="A31" s="9">
        <v>3</v>
      </c>
      <c r="B31" s="10">
        <v>0.4375</v>
      </c>
      <c r="C31" s="69" t="s">
        <v>154</v>
      </c>
      <c r="D31" s="10">
        <v>0.4618055555555556</v>
      </c>
      <c r="E31" s="9"/>
      <c r="F31" s="67" t="s">
        <v>164</v>
      </c>
      <c r="G31" s="67" t="s">
        <v>156</v>
      </c>
      <c r="H31" s="67" t="s">
        <v>165</v>
      </c>
      <c r="I31" s="9"/>
      <c r="J31" s="67" t="s">
        <v>196</v>
      </c>
    </row>
    <row r="32" spans="1:10" ht="19.5" customHeight="1">
      <c r="A32" s="9">
        <v>4</v>
      </c>
      <c r="B32" s="10">
        <v>0.46875</v>
      </c>
      <c r="C32" s="69" t="s">
        <v>154</v>
      </c>
      <c r="D32" s="10">
        <v>0.4930555555555556</v>
      </c>
      <c r="E32" s="9"/>
      <c r="F32" s="67" t="s">
        <v>155</v>
      </c>
      <c r="G32" s="67" t="s">
        <v>156</v>
      </c>
      <c r="H32" s="67" t="s">
        <v>171</v>
      </c>
      <c r="I32" s="9"/>
      <c r="J32" s="67" t="s">
        <v>172</v>
      </c>
    </row>
    <row r="33" spans="1:10" ht="19.5" customHeight="1">
      <c r="A33" s="9">
        <v>5</v>
      </c>
      <c r="B33" s="10">
        <v>0.5</v>
      </c>
      <c r="C33" s="69" t="s">
        <v>154</v>
      </c>
      <c r="D33" s="10">
        <v>0.5243055555555556</v>
      </c>
      <c r="E33" s="9"/>
      <c r="F33" s="67" t="s">
        <v>157</v>
      </c>
      <c r="G33" s="67" t="s">
        <v>156</v>
      </c>
      <c r="H33" s="67" t="s">
        <v>195</v>
      </c>
      <c r="I33" s="9"/>
      <c r="J33" s="67" t="s">
        <v>179</v>
      </c>
    </row>
    <row r="34" spans="1:10" ht="19.5" customHeight="1">
      <c r="A34" s="9">
        <v>6</v>
      </c>
      <c r="B34" s="10">
        <v>0.53125</v>
      </c>
      <c r="C34" s="69" t="s">
        <v>154</v>
      </c>
      <c r="D34" s="10">
        <v>0.5555555555555556</v>
      </c>
      <c r="E34" s="9"/>
      <c r="F34" s="67" t="s">
        <v>165</v>
      </c>
      <c r="G34" s="67" t="s">
        <v>156</v>
      </c>
      <c r="H34" s="67" t="s">
        <v>176</v>
      </c>
      <c r="I34" s="9"/>
      <c r="J34" s="67" t="s">
        <v>197</v>
      </c>
    </row>
    <row r="35" spans="1:10" ht="19.5" customHeight="1">
      <c r="A35" s="9">
        <v>7</v>
      </c>
      <c r="B35" s="10">
        <v>0.5625</v>
      </c>
      <c r="C35" s="69" t="s">
        <v>154</v>
      </c>
      <c r="D35" s="10">
        <v>0.5868055555555556</v>
      </c>
      <c r="E35" s="9"/>
      <c r="F35" s="67" t="s">
        <v>155</v>
      </c>
      <c r="G35" s="67" t="s">
        <v>156</v>
      </c>
      <c r="H35" s="67" t="s">
        <v>195</v>
      </c>
      <c r="I35" s="9"/>
      <c r="J35" s="67" t="s">
        <v>178</v>
      </c>
    </row>
    <row r="36" spans="1:10" ht="19.5" customHeight="1">
      <c r="A36" s="9">
        <v>8</v>
      </c>
      <c r="B36" s="10">
        <v>0.59375</v>
      </c>
      <c r="C36" s="69" t="s">
        <v>154</v>
      </c>
      <c r="D36" s="10">
        <v>0.6180555555555556</v>
      </c>
      <c r="E36" s="9"/>
      <c r="F36" s="67" t="s">
        <v>157</v>
      </c>
      <c r="G36" s="67" t="s">
        <v>156</v>
      </c>
      <c r="H36" s="67" t="s">
        <v>171</v>
      </c>
      <c r="I36" s="9"/>
      <c r="J36" s="67" t="s">
        <v>198</v>
      </c>
    </row>
    <row r="37" spans="1:10" ht="19.5" customHeight="1">
      <c r="A37" s="9">
        <v>9</v>
      </c>
      <c r="B37" s="10">
        <v>0.625</v>
      </c>
      <c r="C37" s="69" t="s">
        <v>154</v>
      </c>
      <c r="D37" s="10">
        <v>0.6493055555555556</v>
      </c>
      <c r="E37" s="9"/>
      <c r="F37" s="67" t="s">
        <v>164</v>
      </c>
      <c r="G37" s="67" t="s">
        <v>156</v>
      </c>
      <c r="H37" s="67" t="s">
        <v>176</v>
      </c>
      <c r="I37" s="9"/>
      <c r="J37" s="67" t="s">
        <v>177</v>
      </c>
    </row>
    <row r="38" spans="1:10" ht="21" customHeight="1">
      <c r="A38" s="72"/>
      <c r="B38" s="73"/>
      <c r="C38" s="10"/>
      <c r="D38" s="10"/>
      <c r="E38" s="9"/>
      <c r="F38" s="9"/>
      <c r="G38" s="67"/>
      <c r="H38" s="9"/>
      <c r="I38" s="9"/>
      <c r="J38" s="9"/>
    </row>
    <row r="39" spans="1:10" ht="15.75" customHeight="1">
      <c r="A39" s="72"/>
      <c r="B39" s="73"/>
      <c r="C39" s="10"/>
      <c r="D39" s="10"/>
      <c r="E39" s="9"/>
      <c r="F39" s="9"/>
      <c r="G39" s="67"/>
      <c r="H39" s="9"/>
      <c r="I39" s="9"/>
      <c r="J39" s="9"/>
    </row>
    <row r="40" spans="1:10" ht="18" customHeight="1">
      <c r="A40" s="9"/>
      <c r="B40" s="10" t="s">
        <v>199</v>
      </c>
      <c r="C40" s="10"/>
      <c r="D40" s="10"/>
      <c r="E40" s="9"/>
      <c r="F40" s="9"/>
      <c r="G40" s="9"/>
      <c r="H40" s="9"/>
      <c r="I40" s="9"/>
      <c r="J40" s="9"/>
    </row>
    <row r="41" spans="1:10" ht="18" customHeight="1">
      <c r="A41" s="9"/>
      <c r="B41" s="10" t="s">
        <v>200</v>
      </c>
      <c r="C41" s="10"/>
      <c r="D41" s="10" t="s">
        <v>201</v>
      </c>
      <c r="E41" s="9"/>
      <c r="F41" s="9"/>
      <c r="G41" s="9"/>
      <c r="H41" s="9"/>
      <c r="I41" s="9"/>
      <c r="J41" s="9"/>
    </row>
    <row r="42" spans="1:10" ht="18" customHeight="1">
      <c r="A42" s="9"/>
      <c r="B42" s="9"/>
      <c r="C42" s="9"/>
      <c r="D42" s="9" t="s">
        <v>202</v>
      </c>
      <c r="E42" s="9"/>
      <c r="F42" s="9"/>
      <c r="G42" s="9"/>
      <c r="H42" s="9"/>
      <c r="I42" s="9"/>
      <c r="J42" s="9"/>
    </row>
    <row r="43" ht="18" customHeight="1">
      <c r="B43" s="9" t="s">
        <v>203</v>
      </c>
    </row>
  </sheetData>
  <sheetProtection/>
  <mergeCells count="10">
    <mergeCell ref="A1:J1"/>
    <mergeCell ref="B4:D4"/>
    <mergeCell ref="F4:H4"/>
    <mergeCell ref="M4:O4"/>
    <mergeCell ref="Q4:S4"/>
    <mergeCell ref="Y4:AA4"/>
    <mergeCell ref="B17:D17"/>
    <mergeCell ref="F17:H17"/>
    <mergeCell ref="B28:D28"/>
    <mergeCell ref="F28:H28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kazuo</dc:creator>
  <cp:keywords/>
  <dc:description/>
  <cp:lastModifiedBy>owner</cp:lastModifiedBy>
  <cp:lastPrinted>2011-11-28T12:13:49Z</cp:lastPrinted>
  <dcterms:created xsi:type="dcterms:W3CDTF">2008-11-30T07:23:33Z</dcterms:created>
  <dcterms:modified xsi:type="dcterms:W3CDTF">2013-12-03T21:21:35Z</dcterms:modified>
  <cp:category/>
  <cp:version/>
  <cp:contentType/>
  <cp:contentStatus/>
</cp:coreProperties>
</file>