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371" windowWidth="8535" windowHeight="11370" activeTab="0"/>
  </bookViews>
  <sheets>
    <sheet name="１日目" sheetId="1" r:id="rId1"/>
    <sheet name="２日目" sheetId="2" r:id="rId2"/>
    <sheet name="Sheet3" sheetId="3" r:id="rId3"/>
  </sheets>
  <definedNames>
    <definedName name="_xlnm.Print_Area" localSheetId="0">'１日目'!$A$1:$U$106</definedName>
  </definedNames>
  <calcPr fullCalcOnLoad="1"/>
</workbook>
</file>

<file path=xl/sharedStrings.xml><?xml version="1.0" encoding="utf-8"?>
<sst xmlns="http://schemas.openxmlformats.org/spreadsheetml/2006/main" count="559" uniqueCount="155">
  <si>
    <t>得点</t>
  </si>
  <si>
    <t>失点</t>
  </si>
  <si>
    <t>順位</t>
  </si>
  <si>
    <t>④</t>
  </si>
  <si>
    <t>⑤</t>
  </si>
  <si>
    <t>①</t>
  </si>
  <si>
    <t>②</t>
  </si>
  <si>
    <t>勝</t>
  </si>
  <si>
    <t>分</t>
  </si>
  <si>
    <t>負</t>
  </si>
  <si>
    <t>勝点</t>
  </si>
  <si>
    <t>得失差</t>
  </si>
  <si>
    <t>○</t>
  </si>
  <si>
    <t>*</t>
  </si>
  <si>
    <t>●</t>
  </si>
  <si>
    <t>●</t>
  </si>
  <si>
    <t>Ｃブロック</t>
  </si>
  <si>
    <t>チーム</t>
  </si>
  <si>
    <t>*</t>
  </si>
  <si>
    <t>○</t>
  </si>
  <si>
    <t>チーム</t>
  </si>
  <si>
    <t>*</t>
  </si>
  <si>
    <t>○</t>
  </si>
  <si>
    <t>代表決定戦</t>
  </si>
  <si>
    <t>Ｄブロック</t>
  </si>
  <si>
    <t>チーム</t>
  </si>
  <si>
    <t>●</t>
  </si>
  <si>
    <t>*</t>
  </si>
  <si>
    <t>●</t>
  </si>
  <si>
    <t>*</t>
  </si>
  <si>
    <t>○</t>
  </si>
  <si>
    <t>Ｆブロック</t>
  </si>
  <si>
    <t>チーム</t>
  </si>
  <si>
    <t>Ｇブロック</t>
  </si>
  <si>
    <t>△</t>
  </si>
  <si>
    <t>Ｈブロック</t>
  </si>
  <si>
    <t>*</t>
  </si>
  <si>
    <t>○</t>
  </si>
  <si>
    <t>Aブロック</t>
  </si>
  <si>
    <t>Bブロック</t>
  </si>
  <si>
    <t>ＲＪＣ古河</t>
  </si>
  <si>
    <t>Eブロック</t>
  </si>
  <si>
    <t>中ＳＳＳ</t>
  </si>
  <si>
    <t>生子運動公園A</t>
  </si>
  <si>
    <t>下妻ＳＳＳ</t>
  </si>
  <si>
    <t>協和ＦＣ</t>
  </si>
  <si>
    <t>長須ＳＳＳ</t>
  </si>
  <si>
    <t>水海道ＳＳＳ</t>
  </si>
  <si>
    <t>境町ＳＳ</t>
  </si>
  <si>
    <t>八千代町ＳＳ</t>
  </si>
  <si>
    <t>：</t>
  </si>
  <si>
    <t>優勝</t>
  </si>
  <si>
    <t>準優勝</t>
  </si>
  <si>
    <t>第３位</t>
  </si>
  <si>
    <t>鹿窪運動公園A</t>
  </si>
  <si>
    <t>結城南ＪＦＣ</t>
  </si>
  <si>
    <t>梨桑ＦＣJr</t>
  </si>
  <si>
    <t>下館総合運動公園　A</t>
  </si>
  <si>
    <t>下館総合運動公園　B</t>
  </si>
  <si>
    <t>五所ＳＳＳ</t>
  </si>
  <si>
    <t>△</t>
  </si>
  <si>
    <t>○</t>
  </si>
  <si>
    <t>●</t>
  </si>
  <si>
    <t>古河JFC</t>
  </si>
  <si>
    <t>10:00～</t>
  </si>
  <si>
    <t>10:45～</t>
  </si>
  <si>
    <t>GOKA JFC</t>
  </si>
  <si>
    <t>古河ＳＥＶＥＮ　Ｆ　Ｃ</t>
  </si>
  <si>
    <t>三和ＳＳＳ</t>
  </si>
  <si>
    <t>古里ＳＣ</t>
  </si>
  <si>
    <t>大田ＳＳＳ</t>
  </si>
  <si>
    <t>下妻FC1984</t>
  </si>
  <si>
    <t>境町営サッカー場 A</t>
  </si>
  <si>
    <t>KOBUSI SC</t>
  </si>
  <si>
    <t>FC古河二</t>
  </si>
  <si>
    <t>古河中央ＳＳＳ</t>
  </si>
  <si>
    <t>セントラルFC</t>
  </si>
  <si>
    <t>結城WEST</t>
  </si>
  <si>
    <t>七重ＳＳＳ</t>
  </si>
  <si>
    <t>三和クリアンサス</t>
  </si>
  <si>
    <t>下館小あしかびＳＳ</t>
  </si>
  <si>
    <t>江川ＳＳＳ</t>
  </si>
  <si>
    <t>南飯田ＳＳＳ</t>
  </si>
  <si>
    <t>ＭＦＣ三妻</t>
  </si>
  <si>
    <t>真壁ジュニオール</t>
  </si>
  <si>
    <t>古河ＳＳ</t>
  </si>
  <si>
    <t>下館総合運動公園　C</t>
  </si>
  <si>
    <t>あけのＳＳ</t>
  </si>
  <si>
    <t>坂戸ＳＳＳ</t>
  </si>
  <si>
    <t>竹島ＳＳＳ</t>
  </si>
  <si>
    <t>岩瀬エルマンダＳＣ</t>
  </si>
  <si>
    <t>鹿窪運動公園B</t>
  </si>
  <si>
    <t>下辺見小ＳＳＳ</t>
  </si>
  <si>
    <t>さしまＳＳ</t>
  </si>
  <si>
    <t>石下ＳＳＳ</t>
  </si>
  <si>
    <t>絹川ＳＳＳ</t>
  </si>
  <si>
    <t>谷貝ＦＣ</t>
  </si>
  <si>
    <t>岩井オーレＦＣ</t>
  </si>
  <si>
    <t>関城イースターズ</t>
  </si>
  <si>
    <t>結城南ＪＦＣ</t>
  </si>
  <si>
    <t>：</t>
  </si>
  <si>
    <t>順位決定　PK戦　　結城南ＪＦＣ　　　5　：　4　　大田ＳＳＳ</t>
  </si>
  <si>
    <t>平成２４年度 県西地区５年生大会 結果</t>
  </si>
  <si>
    <t>JSCしもつま</t>
  </si>
  <si>
    <t>バンビーノSC</t>
  </si>
  <si>
    <t>PK</t>
  </si>
  <si>
    <t>エスペランサ総和ＦＣ</t>
  </si>
  <si>
    <t>エスペランサ総和ＦＣ</t>
  </si>
  <si>
    <t>順位決定　PK戦　　境町ＳＳ　　　2　：　1　　協和ＦＣ</t>
  </si>
  <si>
    <t>下妻ＳＳＳ</t>
  </si>
  <si>
    <t>境町営サッカー場 B</t>
  </si>
  <si>
    <t>アズーSC</t>
  </si>
  <si>
    <t>アズーSC</t>
  </si>
  <si>
    <t>総和南ＦＣ</t>
  </si>
  <si>
    <t>総和南ＦＣ</t>
  </si>
  <si>
    <t>●</t>
  </si>
  <si>
    <t>○</t>
  </si>
  <si>
    <t>結城小ＳＳＳ</t>
  </si>
  <si>
    <t>結城小ＳＳＳ</t>
  </si>
  <si>
    <t>八千代町ＳＳ</t>
  </si>
  <si>
    <t>下館小あしかびＳＳ</t>
  </si>
  <si>
    <t>下館南ＳＳＳ</t>
  </si>
  <si>
    <t>下館南ＳＳＳ</t>
  </si>
  <si>
    <t>古河ＳＳ</t>
  </si>
  <si>
    <t>竹島ＳＳＳ</t>
  </si>
  <si>
    <t>さしまＳＳ</t>
  </si>
  <si>
    <t>八千代JFC</t>
  </si>
  <si>
    <t>八千代JFC</t>
  </si>
  <si>
    <t>平成２４年度　5年生大会　決勝トーナメント</t>
  </si>
  <si>
    <t>◎　会場 【古河市　小堤運動公園】</t>
  </si>
  <si>
    <t>10:45～</t>
  </si>
  <si>
    <t>①</t>
  </si>
  <si>
    <t>②</t>
  </si>
  <si>
    <t>Aコート</t>
  </si>
  <si>
    <t>Bコート</t>
  </si>
  <si>
    <t>11:45～</t>
  </si>
  <si>
    <t>12:45～</t>
  </si>
  <si>
    <t>14:00～</t>
  </si>
  <si>
    <t>Bコート</t>
  </si>
  <si>
    <t>③</t>
  </si>
  <si>
    <t>1-0   1-0</t>
  </si>
  <si>
    <t>2 (</t>
  </si>
  <si>
    <t>) 0</t>
  </si>
  <si>
    <t>2-0   1-1</t>
  </si>
  <si>
    <t>3 (</t>
  </si>
  <si>
    <t>) 1</t>
  </si>
  <si>
    <t>1-1  1-0</t>
  </si>
  <si>
    <t>2-0  0-0</t>
  </si>
  <si>
    <t>0-1  1-0</t>
  </si>
  <si>
    <t>1 (</t>
  </si>
  <si>
    <t>PK   3-1</t>
  </si>
  <si>
    <t>0 (</t>
  </si>
  <si>
    <t>0-0   0-2</t>
  </si>
  <si>
    <t>優勝 JSC　しもつま　</t>
  </si>
  <si>
    <t>)　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</si>
</sst>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_ "/>
    <numFmt numFmtId="178" formatCode="0_);[Red]\(0\)"/>
    <numFmt numFmtId="179" formatCode="[$-F800]dddd\,\ mmmm\ dd\,\ yyyy"/>
  </numFmts>
  <fonts count="4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.5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7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textRotation="255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33" borderId="1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 wrapTex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9.875" style="11" customWidth="1"/>
    <col min="2" max="14" width="5.625" style="10" customWidth="1"/>
    <col min="15" max="22" width="5.625" style="11" customWidth="1"/>
    <col min="23" max="23" width="11.25390625" style="11" customWidth="1"/>
    <col min="24" max="24" width="5.625" style="11" customWidth="1"/>
    <col min="25" max="16384" width="9.00390625" style="10" customWidth="1"/>
  </cols>
  <sheetData>
    <row r="1" spans="1:10" ht="24" customHeight="1">
      <c r="A1" s="8" t="s">
        <v>102</v>
      </c>
      <c r="B1" s="9"/>
      <c r="C1" s="9"/>
      <c r="D1" s="9"/>
      <c r="E1" s="9"/>
      <c r="F1" s="9"/>
      <c r="G1" s="9"/>
      <c r="H1" s="9"/>
      <c r="I1" s="9"/>
      <c r="J1" s="9"/>
    </row>
    <row r="2" spans="8:10" ht="19.5" customHeight="1">
      <c r="H2" s="12"/>
      <c r="I2" s="12"/>
      <c r="J2" s="12"/>
    </row>
    <row r="3" spans="1:21" ht="19.5" customHeight="1">
      <c r="A3" s="13" t="s">
        <v>38</v>
      </c>
      <c r="B3" s="10" t="s">
        <v>91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  <c r="P3" s="13"/>
      <c r="Q3" s="13"/>
      <c r="R3" s="13"/>
      <c r="S3" s="13"/>
      <c r="T3" s="13"/>
      <c r="U3" s="13"/>
    </row>
    <row r="4" spans="1:23" ht="19.5" customHeight="1">
      <c r="A4" s="15" t="s">
        <v>17</v>
      </c>
      <c r="B4" s="86" t="str">
        <f>A5</f>
        <v>JSCしもつま</v>
      </c>
      <c r="C4" s="87"/>
      <c r="D4" s="88"/>
      <c r="E4" s="83" t="str">
        <f>A6</f>
        <v>GOKA JFC</v>
      </c>
      <c r="F4" s="84"/>
      <c r="G4" s="85"/>
      <c r="H4" s="79" t="str">
        <f>A7</f>
        <v>長須ＳＳＳ</v>
      </c>
      <c r="I4" s="80"/>
      <c r="J4" s="81"/>
      <c r="K4" s="21" t="s">
        <v>7</v>
      </c>
      <c r="L4" s="21" t="s">
        <v>8</v>
      </c>
      <c r="M4" s="21" t="s">
        <v>9</v>
      </c>
      <c r="N4" s="21" t="s">
        <v>10</v>
      </c>
      <c r="O4" s="21" t="s">
        <v>0</v>
      </c>
      <c r="P4" s="21" t="s">
        <v>1</v>
      </c>
      <c r="Q4" s="21" t="s">
        <v>11</v>
      </c>
      <c r="R4" s="21" t="s">
        <v>2</v>
      </c>
      <c r="S4" s="22"/>
      <c r="T4" s="23"/>
      <c r="W4" s="10"/>
    </row>
    <row r="5" spans="1:21" ht="19.5" customHeight="1">
      <c r="A5" s="36" t="s">
        <v>103</v>
      </c>
      <c r="B5" s="16" t="s">
        <v>18</v>
      </c>
      <c r="C5" s="17" t="s">
        <v>18</v>
      </c>
      <c r="D5" s="18" t="s">
        <v>18</v>
      </c>
      <c r="E5" s="16">
        <v>3</v>
      </c>
      <c r="F5" s="17" t="s">
        <v>19</v>
      </c>
      <c r="G5" s="18">
        <v>0</v>
      </c>
      <c r="H5" s="16">
        <v>4</v>
      </c>
      <c r="I5" s="17" t="s">
        <v>12</v>
      </c>
      <c r="J5" s="18">
        <v>1</v>
      </c>
      <c r="K5" s="15">
        <f>COUNTIF(B5:J5,"○")</f>
        <v>2</v>
      </c>
      <c r="L5" s="15">
        <f>COUNTIF(C5:K5,"△")</f>
        <v>0</v>
      </c>
      <c r="M5" s="15">
        <f>COUNTIF(D5:L5,"●")</f>
        <v>0</v>
      </c>
      <c r="N5" s="15">
        <f>K5*3+L5*1</f>
        <v>6</v>
      </c>
      <c r="O5" s="15">
        <f>E5+H5</f>
        <v>7</v>
      </c>
      <c r="P5" s="15">
        <f>G5+J5</f>
        <v>1</v>
      </c>
      <c r="Q5" s="24">
        <f>O5-P5</f>
        <v>6</v>
      </c>
      <c r="R5" s="15">
        <f>RANK(N5,N5:N7,)</f>
        <v>1</v>
      </c>
      <c r="S5" s="25"/>
      <c r="T5" s="26"/>
      <c r="U5" s="10"/>
    </row>
    <row r="6" spans="1:21" ht="19.5" customHeight="1">
      <c r="A6" s="15" t="s">
        <v>66</v>
      </c>
      <c r="B6" s="16">
        <v>0</v>
      </c>
      <c r="C6" s="17" t="s">
        <v>15</v>
      </c>
      <c r="D6" s="18">
        <v>3</v>
      </c>
      <c r="E6" s="16" t="s">
        <v>18</v>
      </c>
      <c r="F6" s="17" t="s">
        <v>18</v>
      </c>
      <c r="G6" s="18" t="s">
        <v>18</v>
      </c>
      <c r="H6" s="16">
        <v>0</v>
      </c>
      <c r="I6" s="17" t="s">
        <v>15</v>
      </c>
      <c r="J6" s="18">
        <v>4</v>
      </c>
      <c r="K6" s="15">
        <f>COUNTIF(B6:J6,"○")</f>
        <v>0</v>
      </c>
      <c r="L6" s="15">
        <f>COUNTIF(C6:K6,"△")</f>
        <v>0</v>
      </c>
      <c r="M6" s="15">
        <f>COUNTIF(D6:L6,"●")</f>
        <v>1</v>
      </c>
      <c r="N6" s="15">
        <f>K6*3+L6*1</f>
        <v>0</v>
      </c>
      <c r="O6" s="15">
        <f>B6+H6</f>
        <v>0</v>
      </c>
      <c r="P6" s="15">
        <f>D6+J6</f>
        <v>7</v>
      </c>
      <c r="Q6" s="24">
        <f>O6-P6</f>
        <v>-7</v>
      </c>
      <c r="R6" s="15">
        <f>RANK(N6,N5:N7,)</f>
        <v>3</v>
      </c>
      <c r="S6" s="25"/>
      <c r="T6" s="26"/>
      <c r="U6" s="10"/>
    </row>
    <row r="7" spans="1:23" ht="19.5" customHeight="1">
      <c r="A7" s="15" t="s">
        <v>46</v>
      </c>
      <c r="B7" s="16">
        <v>1</v>
      </c>
      <c r="C7" s="17" t="s">
        <v>14</v>
      </c>
      <c r="D7" s="18">
        <v>4</v>
      </c>
      <c r="E7" s="16">
        <v>4</v>
      </c>
      <c r="F7" s="17" t="s">
        <v>19</v>
      </c>
      <c r="G7" s="18">
        <v>0</v>
      </c>
      <c r="H7" s="16" t="s">
        <v>13</v>
      </c>
      <c r="I7" s="17" t="s">
        <v>13</v>
      </c>
      <c r="J7" s="18" t="s">
        <v>13</v>
      </c>
      <c r="K7" s="15">
        <f>COUNTIF(B7:J7,"○")</f>
        <v>1</v>
      </c>
      <c r="L7" s="15">
        <f>COUNTIF(C7:K7,"△")</f>
        <v>0</v>
      </c>
      <c r="M7" s="15">
        <f>COUNTIF(D7:L7,"●")</f>
        <v>0</v>
      </c>
      <c r="N7" s="15">
        <f>K7*3+L7*1</f>
        <v>3</v>
      </c>
      <c r="O7" s="15">
        <f>B7+E7</f>
        <v>5</v>
      </c>
      <c r="P7" s="15">
        <f>D7+G7</f>
        <v>4</v>
      </c>
      <c r="Q7" s="24">
        <f>O7-P7</f>
        <v>1</v>
      </c>
      <c r="R7" s="15">
        <f>RANK(N7,N5:N7,)</f>
        <v>2</v>
      </c>
      <c r="S7" s="25"/>
      <c r="T7" s="26"/>
      <c r="U7" s="10"/>
      <c r="W7" s="10"/>
    </row>
    <row r="8" spans="1:21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3"/>
      <c r="M8" s="14"/>
      <c r="N8" s="14"/>
      <c r="O8" s="13"/>
      <c r="P8" s="13"/>
      <c r="Q8" s="13"/>
      <c r="R8" s="13"/>
      <c r="S8" s="25"/>
      <c r="T8" s="26"/>
      <c r="U8" s="10"/>
    </row>
    <row r="9" spans="1:22" ht="19.5" customHeight="1">
      <c r="A9" s="15" t="s">
        <v>20</v>
      </c>
      <c r="B9" s="83" t="str">
        <f>A10</f>
        <v>バンビーノSC</v>
      </c>
      <c r="C9" s="84"/>
      <c r="D9" s="85"/>
      <c r="E9" s="83" t="str">
        <f>A11</f>
        <v>古河ＳＥＶＥＮ　Ｆ　Ｃ</v>
      </c>
      <c r="F9" s="84"/>
      <c r="G9" s="85"/>
      <c r="H9" s="83" t="str">
        <f>A12</f>
        <v>三和ＳＳＳ</v>
      </c>
      <c r="I9" s="84"/>
      <c r="J9" s="85"/>
      <c r="K9" s="21" t="s">
        <v>7</v>
      </c>
      <c r="L9" s="21" t="s">
        <v>8</v>
      </c>
      <c r="M9" s="21" t="s">
        <v>9</v>
      </c>
      <c r="N9" s="21" t="s">
        <v>10</v>
      </c>
      <c r="O9" s="21" t="s">
        <v>0</v>
      </c>
      <c r="P9" s="21" t="s">
        <v>1</v>
      </c>
      <c r="Q9" s="21" t="s">
        <v>11</v>
      </c>
      <c r="R9" s="21" t="s">
        <v>2</v>
      </c>
      <c r="S9" s="25"/>
      <c r="T9" s="26"/>
      <c r="U9" s="10"/>
      <c r="V9" s="27"/>
    </row>
    <row r="10" spans="1:22" ht="19.5" customHeight="1">
      <c r="A10" s="15" t="s">
        <v>104</v>
      </c>
      <c r="B10" s="16" t="s">
        <v>21</v>
      </c>
      <c r="C10" s="17" t="s">
        <v>21</v>
      </c>
      <c r="D10" s="18" t="s">
        <v>21</v>
      </c>
      <c r="E10" s="16">
        <v>0</v>
      </c>
      <c r="F10" s="17" t="s">
        <v>34</v>
      </c>
      <c r="G10" s="18">
        <v>0</v>
      </c>
      <c r="H10" s="16">
        <v>2</v>
      </c>
      <c r="I10" s="17" t="s">
        <v>12</v>
      </c>
      <c r="J10" s="18">
        <v>1</v>
      </c>
      <c r="K10" s="15">
        <f>COUNTIF(B10:J10,"○")</f>
        <v>1</v>
      </c>
      <c r="L10" s="15">
        <f>COUNTIF(C10:K10,"△")</f>
        <v>1</v>
      </c>
      <c r="M10" s="15">
        <f>COUNTIF(D10:L10,"●")</f>
        <v>0</v>
      </c>
      <c r="N10" s="15">
        <f>K10*3+L10*1</f>
        <v>4</v>
      </c>
      <c r="O10" s="15">
        <f>E10+H10</f>
        <v>2</v>
      </c>
      <c r="P10" s="15">
        <f>G10+J10</f>
        <v>1</v>
      </c>
      <c r="Q10" s="24">
        <f>O10-P10</f>
        <v>1</v>
      </c>
      <c r="R10" s="15">
        <f>RANK(N10,N10:N12,)</f>
        <v>1</v>
      </c>
      <c r="S10" s="25"/>
      <c r="T10" s="26"/>
      <c r="U10" s="10"/>
      <c r="V10" s="27"/>
    </row>
    <row r="11" spans="1:22" ht="19.5" customHeight="1">
      <c r="A11" s="15" t="s">
        <v>67</v>
      </c>
      <c r="B11" s="16">
        <v>0</v>
      </c>
      <c r="C11" s="17" t="s">
        <v>34</v>
      </c>
      <c r="D11" s="18">
        <v>0</v>
      </c>
      <c r="E11" s="16" t="s">
        <v>21</v>
      </c>
      <c r="F11" s="17" t="s">
        <v>21</v>
      </c>
      <c r="G11" s="18" t="s">
        <v>21</v>
      </c>
      <c r="H11" s="16">
        <v>1</v>
      </c>
      <c r="I11" s="17" t="s">
        <v>12</v>
      </c>
      <c r="J11" s="18">
        <v>0</v>
      </c>
      <c r="K11" s="15">
        <f>COUNTIF(B11:J11,"○")</f>
        <v>1</v>
      </c>
      <c r="L11" s="15">
        <f>COUNTIF(C11:K11,"△")</f>
        <v>1</v>
      </c>
      <c r="M11" s="15">
        <f>COUNTIF(D11:L11,"●")</f>
        <v>0</v>
      </c>
      <c r="N11" s="15">
        <f>K11*3+L11*1</f>
        <v>4</v>
      </c>
      <c r="O11" s="15">
        <f>B11+H11</f>
        <v>1</v>
      </c>
      <c r="P11" s="15">
        <f>D11+J11</f>
        <v>0</v>
      </c>
      <c r="Q11" s="24">
        <f>O11-P11</f>
        <v>1</v>
      </c>
      <c r="R11" s="15">
        <v>2</v>
      </c>
      <c r="S11" s="25"/>
      <c r="T11" s="26"/>
      <c r="U11" s="10"/>
      <c r="V11" s="27"/>
    </row>
    <row r="12" spans="1:22" ht="19.5" customHeight="1">
      <c r="A12" s="15" t="s">
        <v>68</v>
      </c>
      <c r="B12" s="16">
        <v>1</v>
      </c>
      <c r="C12" s="17" t="s">
        <v>14</v>
      </c>
      <c r="D12" s="18">
        <v>2</v>
      </c>
      <c r="E12" s="16">
        <v>0</v>
      </c>
      <c r="F12" s="17" t="s">
        <v>14</v>
      </c>
      <c r="G12" s="18">
        <v>1</v>
      </c>
      <c r="H12" s="16" t="s">
        <v>13</v>
      </c>
      <c r="I12" s="17" t="s">
        <v>13</v>
      </c>
      <c r="J12" s="18" t="s">
        <v>13</v>
      </c>
      <c r="K12" s="15">
        <f>COUNTIF(B12:J12,"○")</f>
        <v>0</v>
      </c>
      <c r="L12" s="15">
        <f>COUNTIF(C12:K12,"△")</f>
        <v>0</v>
      </c>
      <c r="M12" s="15">
        <f>COUNTIF(D12:L12,"●")</f>
        <v>1</v>
      </c>
      <c r="N12" s="15">
        <f>K12*3+L12*1</f>
        <v>0</v>
      </c>
      <c r="O12" s="15">
        <f>B12+E12</f>
        <v>1</v>
      </c>
      <c r="P12" s="15">
        <f>D12+G12</f>
        <v>3</v>
      </c>
      <c r="Q12" s="24">
        <f>O12-P12</f>
        <v>-2</v>
      </c>
      <c r="R12" s="15">
        <f>RANK(N12,N10:N12,)</f>
        <v>3</v>
      </c>
      <c r="T12" s="26"/>
      <c r="U12" s="10"/>
      <c r="V12" s="27"/>
    </row>
    <row r="13" spans="2:22" ht="19.5" customHeight="1">
      <c r="B13" s="14" t="s">
        <v>23</v>
      </c>
      <c r="C13" s="11"/>
      <c r="D13" s="11"/>
      <c r="E13" s="97" t="s">
        <v>103</v>
      </c>
      <c r="F13" s="97"/>
      <c r="G13" s="97"/>
      <c r="H13" s="28">
        <v>1</v>
      </c>
      <c r="I13" s="11" t="s">
        <v>50</v>
      </c>
      <c r="J13" s="11">
        <v>1</v>
      </c>
      <c r="K13" s="95" t="s">
        <v>104</v>
      </c>
      <c r="L13" s="95"/>
      <c r="M13" s="95"/>
      <c r="N13" s="95"/>
      <c r="Q13" s="26"/>
      <c r="T13" s="26"/>
      <c r="U13" s="10"/>
      <c r="V13" s="27"/>
    </row>
    <row r="14" spans="8:22" ht="19.5" customHeight="1">
      <c r="H14" s="11">
        <v>3</v>
      </c>
      <c r="I14" s="11" t="s">
        <v>105</v>
      </c>
      <c r="J14" s="11">
        <v>2</v>
      </c>
      <c r="Q14" s="26"/>
      <c r="T14" s="26"/>
      <c r="U14" s="10"/>
      <c r="V14" s="27"/>
    </row>
    <row r="15" spans="2:22" ht="19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Q15" s="26"/>
      <c r="T15" s="26"/>
      <c r="U15" s="10"/>
      <c r="V15" s="27"/>
    </row>
    <row r="16" spans="1:22" ht="19.5" customHeight="1">
      <c r="A16" s="13" t="s">
        <v>39</v>
      </c>
      <c r="B16" s="10" t="s">
        <v>54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0"/>
      <c r="V16" s="27"/>
    </row>
    <row r="17" spans="1:22" ht="19.5" customHeight="1">
      <c r="A17" s="15" t="s">
        <v>17</v>
      </c>
      <c r="B17" s="86" t="str">
        <f>A18</f>
        <v>結城南ＪＦＣ</v>
      </c>
      <c r="C17" s="87"/>
      <c r="D17" s="88"/>
      <c r="E17" s="83" t="str">
        <f>A19</f>
        <v>古里ＳＣ</v>
      </c>
      <c r="F17" s="84"/>
      <c r="G17" s="85"/>
      <c r="H17" s="79" t="str">
        <f>A20</f>
        <v>大田ＳＳＳ</v>
      </c>
      <c r="I17" s="80"/>
      <c r="J17" s="81"/>
      <c r="K17" s="21" t="s">
        <v>7</v>
      </c>
      <c r="L17" s="21" t="s">
        <v>8</v>
      </c>
      <c r="M17" s="21" t="s">
        <v>9</v>
      </c>
      <c r="N17" s="21" t="s">
        <v>10</v>
      </c>
      <c r="O17" s="21" t="s">
        <v>0</v>
      </c>
      <c r="P17" s="21" t="s">
        <v>1</v>
      </c>
      <c r="Q17" s="21" t="s">
        <v>11</v>
      </c>
      <c r="R17" s="21" t="s">
        <v>2</v>
      </c>
      <c r="S17" s="22"/>
      <c r="T17" s="23"/>
      <c r="U17" s="10"/>
      <c r="V17" s="27"/>
    </row>
    <row r="18" spans="1:23" ht="19.5" customHeight="1">
      <c r="A18" s="15" t="s">
        <v>55</v>
      </c>
      <c r="B18" s="16" t="s">
        <v>18</v>
      </c>
      <c r="C18" s="17" t="s">
        <v>18</v>
      </c>
      <c r="D18" s="18" t="s">
        <v>18</v>
      </c>
      <c r="E18" s="16">
        <v>2</v>
      </c>
      <c r="F18" s="17" t="s">
        <v>12</v>
      </c>
      <c r="G18" s="18">
        <v>0</v>
      </c>
      <c r="H18" s="16">
        <v>0</v>
      </c>
      <c r="I18" s="17" t="s">
        <v>34</v>
      </c>
      <c r="J18" s="18">
        <v>0</v>
      </c>
      <c r="K18" s="15">
        <f>COUNTIF(B18:J18,"○")</f>
        <v>1</v>
      </c>
      <c r="L18" s="15">
        <f>COUNTIF(C18:K18,"△")</f>
        <v>1</v>
      </c>
      <c r="M18" s="15">
        <f>COUNTIF(D18:L18,"●")</f>
        <v>0</v>
      </c>
      <c r="N18" s="15">
        <f>K18*3+L18*1</f>
        <v>4</v>
      </c>
      <c r="O18" s="15">
        <f>E18+H18</f>
        <v>2</v>
      </c>
      <c r="P18" s="15">
        <f>G18+J18</f>
        <v>0</v>
      </c>
      <c r="Q18" s="24">
        <f>O18-P18</f>
        <v>2</v>
      </c>
      <c r="R18" s="15">
        <f>RANK(N18,N18:N20,)</f>
        <v>1</v>
      </c>
      <c r="S18" s="22"/>
      <c r="T18" s="23"/>
      <c r="U18" s="10"/>
      <c r="V18" s="27"/>
      <c r="W18" s="10"/>
    </row>
    <row r="19" spans="1:22" ht="19.5" customHeight="1">
      <c r="A19" s="15" t="s">
        <v>69</v>
      </c>
      <c r="B19" s="16">
        <v>0</v>
      </c>
      <c r="C19" s="17" t="s">
        <v>14</v>
      </c>
      <c r="D19" s="18">
        <v>2</v>
      </c>
      <c r="E19" s="16" t="s">
        <v>18</v>
      </c>
      <c r="F19" s="17" t="s">
        <v>18</v>
      </c>
      <c r="G19" s="18" t="s">
        <v>18</v>
      </c>
      <c r="H19" s="16">
        <v>0</v>
      </c>
      <c r="I19" s="17" t="s">
        <v>15</v>
      </c>
      <c r="J19" s="18">
        <v>2</v>
      </c>
      <c r="K19" s="15">
        <f>COUNTIF(B19:J19,"○")</f>
        <v>0</v>
      </c>
      <c r="L19" s="15">
        <f>COUNTIF(C19:K19,"△")</f>
        <v>0</v>
      </c>
      <c r="M19" s="15">
        <f>COUNTIF(D19:L19,"●")</f>
        <v>1</v>
      </c>
      <c r="N19" s="15">
        <f>K19*3+L19*1</f>
        <v>0</v>
      </c>
      <c r="O19" s="15">
        <f>B19+H19</f>
        <v>0</v>
      </c>
      <c r="P19" s="15">
        <f>D19+J19</f>
        <v>4</v>
      </c>
      <c r="Q19" s="24">
        <f>O19-P19</f>
        <v>-4</v>
      </c>
      <c r="R19" s="15">
        <v>3</v>
      </c>
      <c r="S19" s="22"/>
      <c r="T19" s="23"/>
      <c r="U19" s="10"/>
      <c r="V19" s="27"/>
    </row>
    <row r="20" spans="1:23" ht="19.5" customHeight="1">
      <c r="A20" s="15" t="s">
        <v>70</v>
      </c>
      <c r="B20" s="16">
        <v>0</v>
      </c>
      <c r="C20" s="17" t="s">
        <v>34</v>
      </c>
      <c r="D20" s="18">
        <v>0</v>
      </c>
      <c r="E20" s="16">
        <v>2</v>
      </c>
      <c r="F20" s="17" t="s">
        <v>19</v>
      </c>
      <c r="G20" s="18">
        <v>0</v>
      </c>
      <c r="H20" s="16" t="s">
        <v>13</v>
      </c>
      <c r="I20" s="17" t="s">
        <v>13</v>
      </c>
      <c r="J20" s="18" t="s">
        <v>13</v>
      </c>
      <c r="K20" s="15">
        <f>COUNTIF(B20:J20,"○")</f>
        <v>1</v>
      </c>
      <c r="L20" s="15">
        <f>COUNTIF(C20:K20,"△")</f>
        <v>1</v>
      </c>
      <c r="M20" s="15">
        <f>COUNTIF(D20:L20,"●")</f>
        <v>0</v>
      </c>
      <c r="N20" s="15">
        <f>K20*3+L20*1</f>
        <v>4</v>
      </c>
      <c r="O20" s="15">
        <f>B20+E20</f>
        <v>2</v>
      </c>
      <c r="P20" s="15">
        <f>D20+G20</f>
        <v>0</v>
      </c>
      <c r="Q20" s="24">
        <f>O20-P20</f>
        <v>2</v>
      </c>
      <c r="R20" s="15">
        <v>2</v>
      </c>
      <c r="S20" s="22"/>
      <c r="T20" s="23"/>
      <c r="U20" s="10"/>
      <c r="V20" s="27"/>
      <c r="W20" s="10"/>
    </row>
    <row r="21" spans="2:23" ht="19.5" customHeight="1">
      <c r="B21" s="11"/>
      <c r="C21" s="11"/>
      <c r="D21" s="11"/>
      <c r="E21" s="11"/>
      <c r="F21" s="11"/>
      <c r="G21" s="11"/>
      <c r="H21" s="11"/>
      <c r="I21" s="11"/>
      <c r="J21" s="11"/>
      <c r="K21" s="35" t="s">
        <v>101</v>
      </c>
      <c r="L21" s="35"/>
      <c r="M21" s="35"/>
      <c r="N21" s="35"/>
      <c r="Q21" s="26"/>
      <c r="S21" s="22"/>
      <c r="T21" s="23"/>
      <c r="U21" s="10"/>
      <c r="V21" s="27"/>
      <c r="W21" s="10"/>
    </row>
    <row r="22" spans="1:22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3"/>
      <c r="M22" s="14"/>
      <c r="N22" s="14"/>
      <c r="O22" s="13"/>
      <c r="P22" s="13"/>
      <c r="Q22" s="13"/>
      <c r="R22" s="13"/>
      <c r="S22" s="22"/>
      <c r="T22" s="23"/>
      <c r="U22" s="10"/>
      <c r="V22" s="27"/>
    </row>
    <row r="23" spans="1:23" ht="19.5" customHeight="1">
      <c r="A23" s="15" t="s">
        <v>20</v>
      </c>
      <c r="B23" s="83" t="str">
        <f>A24</f>
        <v>下妻FC1984</v>
      </c>
      <c r="C23" s="84"/>
      <c r="D23" s="85"/>
      <c r="E23" s="83" t="str">
        <f>A25</f>
        <v>中ＳＳＳ</v>
      </c>
      <c r="F23" s="84"/>
      <c r="G23" s="85"/>
      <c r="H23" s="83" t="str">
        <f>A26</f>
        <v>エスペランサ総和ＦＣ</v>
      </c>
      <c r="I23" s="84"/>
      <c r="J23" s="85"/>
      <c r="K23" s="21" t="s">
        <v>7</v>
      </c>
      <c r="L23" s="21" t="s">
        <v>8</v>
      </c>
      <c r="M23" s="21" t="s">
        <v>9</v>
      </c>
      <c r="N23" s="21" t="s">
        <v>10</v>
      </c>
      <c r="O23" s="21" t="s">
        <v>0</v>
      </c>
      <c r="P23" s="21" t="s">
        <v>1</v>
      </c>
      <c r="Q23" s="21" t="s">
        <v>11</v>
      </c>
      <c r="R23" s="21" t="s">
        <v>2</v>
      </c>
      <c r="S23" s="22"/>
      <c r="T23" s="23"/>
      <c r="U23" s="10"/>
      <c r="V23" s="27"/>
      <c r="W23" s="10"/>
    </row>
    <row r="24" spans="1:21" ht="19.5" customHeight="1">
      <c r="A24" s="15" t="s">
        <v>71</v>
      </c>
      <c r="B24" s="16" t="s">
        <v>21</v>
      </c>
      <c r="C24" s="17" t="s">
        <v>21</v>
      </c>
      <c r="D24" s="18" t="s">
        <v>21</v>
      </c>
      <c r="E24" s="16">
        <v>0</v>
      </c>
      <c r="F24" s="17" t="s">
        <v>62</v>
      </c>
      <c r="G24" s="18">
        <v>2</v>
      </c>
      <c r="H24" s="16">
        <v>0</v>
      </c>
      <c r="I24" s="17" t="s">
        <v>14</v>
      </c>
      <c r="J24" s="18">
        <v>2</v>
      </c>
      <c r="K24" s="15">
        <f>COUNTIF(B24:J24,"○")</f>
        <v>0</v>
      </c>
      <c r="L24" s="15">
        <f>COUNTIF(C24:K24,"△")</f>
        <v>0</v>
      </c>
      <c r="M24" s="15">
        <f>COUNTIF(D24:L24,"●")</f>
        <v>2</v>
      </c>
      <c r="N24" s="15">
        <f>K24*3+L24*1</f>
        <v>0</v>
      </c>
      <c r="O24" s="15">
        <f>E24+H24</f>
        <v>0</v>
      </c>
      <c r="P24" s="15">
        <f>G24+J24</f>
        <v>4</v>
      </c>
      <c r="Q24" s="24">
        <f>O24-P24</f>
        <v>-4</v>
      </c>
      <c r="R24" s="15">
        <f>RANK(N24,N24:N26,)</f>
        <v>3</v>
      </c>
      <c r="S24" s="25"/>
      <c r="T24" s="26"/>
      <c r="U24" s="10"/>
    </row>
    <row r="25" spans="1:21" ht="19.5" customHeight="1">
      <c r="A25" s="15" t="s">
        <v>42</v>
      </c>
      <c r="B25" s="16">
        <v>2</v>
      </c>
      <c r="C25" s="17" t="s">
        <v>12</v>
      </c>
      <c r="D25" s="18">
        <v>0</v>
      </c>
      <c r="E25" s="16" t="s">
        <v>21</v>
      </c>
      <c r="F25" s="17" t="s">
        <v>21</v>
      </c>
      <c r="G25" s="18" t="s">
        <v>21</v>
      </c>
      <c r="H25" s="16">
        <v>1</v>
      </c>
      <c r="I25" s="17" t="s">
        <v>14</v>
      </c>
      <c r="J25" s="18">
        <v>4</v>
      </c>
      <c r="K25" s="15">
        <f>COUNTIF(B25:J25,"○")</f>
        <v>1</v>
      </c>
      <c r="L25" s="15">
        <f>COUNTIF(C25:K25,"△")</f>
        <v>0</v>
      </c>
      <c r="M25" s="15">
        <f>COUNTIF(D25:L25,"●")</f>
        <v>1</v>
      </c>
      <c r="N25" s="15">
        <f>K25*3+L25*1</f>
        <v>3</v>
      </c>
      <c r="O25" s="15">
        <f>B25+H25</f>
        <v>3</v>
      </c>
      <c r="P25" s="15">
        <f>D25+J25</f>
        <v>4</v>
      </c>
      <c r="Q25" s="24">
        <f>O25-P25</f>
        <v>-1</v>
      </c>
      <c r="R25" s="15">
        <f>RANK(N25,N24:N26,)</f>
        <v>2</v>
      </c>
      <c r="S25" s="25"/>
      <c r="T25" s="26"/>
      <c r="U25" s="10"/>
    </row>
    <row r="26" spans="1:21" ht="19.5" customHeight="1">
      <c r="A26" s="36" t="s">
        <v>106</v>
      </c>
      <c r="B26" s="16">
        <v>2</v>
      </c>
      <c r="C26" s="17" t="s">
        <v>12</v>
      </c>
      <c r="D26" s="18">
        <v>0</v>
      </c>
      <c r="E26" s="16">
        <v>4</v>
      </c>
      <c r="F26" s="17" t="s">
        <v>12</v>
      </c>
      <c r="G26" s="18">
        <v>1</v>
      </c>
      <c r="H26" s="16" t="s">
        <v>13</v>
      </c>
      <c r="I26" s="17" t="s">
        <v>13</v>
      </c>
      <c r="J26" s="18" t="s">
        <v>13</v>
      </c>
      <c r="K26" s="15">
        <f>COUNTIF(B26:J26,"○")</f>
        <v>2</v>
      </c>
      <c r="L26" s="15">
        <f>COUNTIF(C26:K26,"△")</f>
        <v>0</v>
      </c>
      <c r="M26" s="15">
        <f>COUNTIF(D26:L26,"●")</f>
        <v>0</v>
      </c>
      <c r="N26" s="15">
        <f>K26*3+L26*1</f>
        <v>6</v>
      </c>
      <c r="O26" s="15">
        <f>B26+E26</f>
        <v>6</v>
      </c>
      <c r="P26" s="15">
        <f>D26+G26</f>
        <v>1</v>
      </c>
      <c r="Q26" s="24">
        <f>O26-P26</f>
        <v>5</v>
      </c>
      <c r="R26" s="15">
        <f>RANK(N26,N24:N26,)</f>
        <v>1</v>
      </c>
      <c r="S26" s="25"/>
      <c r="T26" s="26"/>
      <c r="U26" s="10"/>
    </row>
    <row r="27" spans="2:21" ht="19.5" customHeight="1">
      <c r="B27" s="14" t="s">
        <v>23</v>
      </c>
      <c r="C27" s="11"/>
      <c r="D27" s="11"/>
      <c r="E27" s="96" t="s">
        <v>99</v>
      </c>
      <c r="F27" s="96"/>
      <c r="G27" s="96"/>
      <c r="H27" s="28">
        <v>0</v>
      </c>
      <c r="I27" s="11" t="s">
        <v>100</v>
      </c>
      <c r="J27" s="11">
        <v>4</v>
      </c>
      <c r="K27" s="94" t="s">
        <v>107</v>
      </c>
      <c r="L27" s="94"/>
      <c r="M27" s="94"/>
      <c r="N27" s="94"/>
      <c r="Q27" s="26"/>
      <c r="T27" s="26"/>
      <c r="U27" s="10"/>
    </row>
    <row r="28" spans="17:21" ht="19.5" customHeight="1">
      <c r="Q28" s="26"/>
      <c r="T28" s="26"/>
      <c r="U28" s="10"/>
    </row>
    <row r="29" spans="2:21" ht="19.5" customHeight="1">
      <c r="B29" s="14"/>
      <c r="C29" s="11"/>
      <c r="D29" s="11"/>
      <c r="E29" s="11"/>
      <c r="F29" s="11"/>
      <c r="G29" s="11"/>
      <c r="H29" s="11"/>
      <c r="I29" s="11"/>
      <c r="J29" s="11"/>
      <c r="L29" s="11"/>
      <c r="M29" s="11"/>
      <c r="N29" s="11"/>
      <c r="U29" s="10"/>
    </row>
    <row r="30" spans="1:25" ht="19.5" customHeight="1">
      <c r="A30" s="13" t="s">
        <v>16</v>
      </c>
      <c r="B30" s="14" t="s">
        <v>72</v>
      </c>
      <c r="C30" s="14"/>
      <c r="D30" s="14"/>
      <c r="E30" s="14"/>
      <c r="F30" s="14"/>
      <c r="G30" s="14"/>
      <c r="H30" s="14"/>
      <c r="I30" s="14"/>
      <c r="J30" s="14"/>
      <c r="K30" s="14"/>
      <c r="L30" s="13"/>
      <c r="M30" s="14"/>
      <c r="N30" s="14"/>
      <c r="O30" s="13"/>
      <c r="P30" s="13"/>
      <c r="Q30" s="13"/>
      <c r="R30" s="13"/>
      <c r="S30" s="13"/>
      <c r="T30" s="13"/>
      <c r="U30" s="10"/>
      <c r="V30" s="13"/>
      <c r="X30" s="13"/>
      <c r="Y30" s="14"/>
    </row>
    <row r="31" spans="1:25" ht="19.5" customHeight="1">
      <c r="A31" s="15" t="s">
        <v>17</v>
      </c>
      <c r="B31" s="86" t="str">
        <f>A32</f>
        <v>境町ＳＳ</v>
      </c>
      <c r="C31" s="87"/>
      <c r="D31" s="88"/>
      <c r="E31" s="83" t="str">
        <f>A33</f>
        <v>協和ＦＣ</v>
      </c>
      <c r="F31" s="84"/>
      <c r="G31" s="85"/>
      <c r="H31" s="79" t="str">
        <f>A34</f>
        <v>五所ＳＳＳ</v>
      </c>
      <c r="I31" s="80"/>
      <c r="J31" s="81"/>
      <c r="K31" s="21" t="s">
        <v>7</v>
      </c>
      <c r="L31" s="21" t="s">
        <v>8</v>
      </c>
      <c r="M31" s="21" t="s">
        <v>9</v>
      </c>
      <c r="N31" s="21" t="s">
        <v>10</v>
      </c>
      <c r="O31" s="21" t="s">
        <v>0</v>
      </c>
      <c r="P31" s="21" t="s">
        <v>1</v>
      </c>
      <c r="Q31" s="21" t="s">
        <v>11</v>
      </c>
      <c r="R31" s="21" t="s">
        <v>2</v>
      </c>
      <c r="U31" s="10"/>
      <c r="Y31" s="14"/>
    </row>
    <row r="32" spans="1:25" ht="19.5" customHeight="1">
      <c r="A32" s="37" t="s">
        <v>48</v>
      </c>
      <c r="B32" s="16" t="s">
        <v>18</v>
      </c>
      <c r="C32" s="17" t="s">
        <v>18</v>
      </c>
      <c r="D32" s="18" t="s">
        <v>18</v>
      </c>
      <c r="E32" s="16">
        <v>0</v>
      </c>
      <c r="F32" s="17" t="s">
        <v>34</v>
      </c>
      <c r="G32" s="18">
        <v>0</v>
      </c>
      <c r="H32" s="16">
        <v>5</v>
      </c>
      <c r="I32" s="17" t="s">
        <v>12</v>
      </c>
      <c r="J32" s="18">
        <v>0</v>
      </c>
      <c r="K32" s="15">
        <f>COUNTIF(B32:J32,"○")</f>
        <v>1</v>
      </c>
      <c r="L32" s="15">
        <f>COUNTIF(C32:K32,"△")</f>
        <v>1</v>
      </c>
      <c r="M32" s="15">
        <f>COUNTIF(D32:L32,"●")</f>
        <v>0</v>
      </c>
      <c r="N32" s="15">
        <f>K32*3+L32*1</f>
        <v>4</v>
      </c>
      <c r="O32" s="15">
        <f>E32+H32</f>
        <v>5</v>
      </c>
      <c r="P32" s="15">
        <f>G32+J32</f>
        <v>0</v>
      </c>
      <c r="Q32" s="24">
        <f>O32-P32</f>
        <v>5</v>
      </c>
      <c r="R32" s="15">
        <f>RANK(N32,N32:N34,)</f>
        <v>1</v>
      </c>
      <c r="U32" s="10"/>
      <c r="Y32" s="14"/>
    </row>
    <row r="33" spans="1:25" ht="19.5" customHeight="1">
      <c r="A33" s="15" t="s">
        <v>45</v>
      </c>
      <c r="B33" s="16">
        <v>0</v>
      </c>
      <c r="C33" s="17" t="s">
        <v>34</v>
      </c>
      <c r="D33" s="18">
        <v>0</v>
      </c>
      <c r="E33" s="16" t="s">
        <v>18</v>
      </c>
      <c r="F33" s="17" t="s">
        <v>18</v>
      </c>
      <c r="G33" s="18" t="s">
        <v>18</v>
      </c>
      <c r="H33" s="16">
        <v>5</v>
      </c>
      <c r="I33" s="17" t="s">
        <v>12</v>
      </c>
      <c r="J33" s="18">
        <v>0</v>
      </c>
      <c r="K33" s="15">
        <f>COUNTIF(B33:J33,"○")</f>
        <v>1</v>
      </c>
      <c r="L33" s="15">
        <f>COUNTIF(C33:K33,"△")</f>
        <v>1</v>
      </c>
      <c r="M33" s="15">
        <f>COUNTIF(D33:L33,"●")</f>
        <v>0</v>
      </c>
      <c r="N33" s="15">
        <f>K33*3+L33*1</f>
        <v>4</v>
      </c>
      <c r="O33" s="15">
        <f>B33+H33</f>
        <v>5</v>
      </c>
      <c r="P33" s="15">
        <f>D33+J33</f>
        <v>0</v>
      </c>
      <c r="Q33" s="24">
        <f>O33-P33</f>
        <v>5</v>
      </c>
      <c r="R33" s="15">
        <v>2</v>
      </c>
      <c r="U33" s="10"/>
      <c r="Y33" s="14"/>
    </row>
    <row r="34" spans="1:25" ht="19.5" customHeight="1">
      <c r="A34" s="15" t="s">
        <v>59</v>
      </c>
      <c r="B34" s="16">
        <v>0</v>
      </c>
      <c r="C34" s="17" t="s">
        <v>14</v>
      </c>
      <c r="D34" s="18">
        <v>5</v>
      </c>
      <c r="E34" s="16">
        <v>0</v>
      </c>
      <c r="F34" s="17" t="s">
        <v>15</v>
      </c>
      <c r="G34" s="18">
        <v>5</v>
      </c>
      <c r="H34" s="16" t="s">
        <v>13</v>
      </c>
      <c r="I34" s="17" t="s">
        <v>13</v>
      </c>
      <c r="J34" s="18" t="s">
        <v>13</v>
      </c>
      <c r="K34" s="15">
        <f>COUNTIF(B34:J34,"○")</f>
        <v>0</v>
      </c>
      <c r="L34" s="15">
        <f>COUNTIF(C34:K34,"△")</f>
        <v>0</v>
      </c>
      <c r="M34" s="15">
        <f>COUNTIF(B34:L34,"●")</f>
        <v>2</v>
      </c>
      <c r="N34" s="15">
        <f>K34*3+L34*1</f>
        <v>0</v>
      </c>
      <c r="O34" s="15">
        <f>B34+E34</f>
        <v>0</v>
      </c>
      <c r="P34" s="15">
        <f>D34+G34</f>
        <v>10</v>
      </c>
      <c r="Q34" s="24">
        <f>O34-P34</f>
        <v>-10</v>
      </c>
      <c r="R34" s="15">
        <f>RANK(N34,N32:N34,)</f>
        <v>3</v>
      </c>
      <c r="U34" s="10"/>
      <c r="W34" s="10"/>
      <c r="Y34" s="14"/>
    </row>
    <row r="35" spans="2:25" ht="19.5" customHeight="1">
      <c r="B35" s="11"/>
      <c r="C35" s="11"/>
      <c r="D35" s="11"/>
      <c r="E35" s="11"/>
      <c r="F35" s="11"/>
      <c r="G35" s="11"/>
      <c r="H35" s="11"/>
      <c r="I35" s="11"/>
      <c r="J35" s="11"/>
      <c r="K35" s="35" t="s">
        <v>108</v>
      </c>
      <c r="L35" s="35"/>
      <c r="M35" s="35"/>
      <c r="N35" s="35"/>
      <c r="Q35" s="26"/>
      <c r="U35" s="10"/>
      <c r="W35" s="10"/>
      <c r="Y35" s="14"/>
    </row>
    <row r="36" spans="1:25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3"/>
      <c r="M36" s="14"/>
      <c r="N36" s="14"/>
      <c r="O36" s="13"/>
      <c r="P36" s="13"/>
      <c r="Q36" s="13"/>
      <c r="R36" s="13"/>
      <c r="S36" s="13"/>
      <c r="T36" s="13"/>
      <c r="U36" s="10"/>
      <c r="V36" s="13"/>
      <c r="X36" s="13"/>
      <c r="Y36" s="14"/>
    </row>
    <row r="37" spans="1:25" ht="19.5" customHeight="1">
      <c r="A37" s="15" t="s">
        <v>20</v>
      </c>
      <c r="B37" s="83" t="str">
        <f>A38</f>
        <v>水海道ＳＳＳ</v>
      </c>
      <c r="C37" s="84"/>
      <c r="D37" s="85"/>
      <c r="E37" s="83" t="str">
        <f>A39</f>
        <v>下妻ＳＳＳ</v>
      </c>
      <c r="F37" s="84"/>
      <c r="G37" s="85"/>
      <c r="H37" s="83" t="str">
        <f>A40</f>
        <v>KOBUSI SC</v>
      </c>
      <c r="I37" s="84"/>
      <c r="J37" s="85"/>
      <c r="K37" s="21" t="s">
        <v>7</v>
      </c>
      <c r="L37" s="21" t="s">
        <v>8</v>
      </c>
      <c r="M37" s="21" t="s">
        <v>9</v>
      </c>
      <c r="N37" s="21" t="s">
        <v>10</v>
      </c>
      <c r="O37" s="21" t="s">
        <v>0</v>
      </c>
      <c r="P37" s="21" t="s">
        <v>1</v>
      </c>
      <c r="Q37" s="21" t="s">
        <v>11</v>
      </c>
      <c r="R37" s="21" t="s">
        <v>2</v>
      </c>
      <c r="Y37" s="14"/>
    </row>
    <row r="38" spans="1:25" ht="19.5" customHeight="1">
      <c r="A38" s="15" t="s">
        <v>47</v>
      </c>
      <c r="B38" s="16" t="s">
        <v>21</v>
      </c>
      <c r="C38" s="17" t="s">
        <v>21</v>
      </c>
      <c r="D38" s="18" t="s">
        <v>21</v>
      </c>
      <c r="E38" s="16">
        <v>0</v>
      </c>
      <c r="F38" s="17" t="s">
        <v>14</v>
      </c>
      <c r="G38" s="18">
        <v>8</v>
      </c>
      <c r="H38" s="16">
        <v>2</v>
      </c>
      <c r="I38" s="17" t="s">
        <v>12</v>
      </c>
      <c r="J38" s="18">
        <v>1</v>
      </c>
      <c r="K38" s="15">
        <f>COUNTIF(B38:J38,"○")</f>
        <v>1</v>
      </c>
      <c r="L38" s="15">
        <f>COUNTIF(C38:K38,"△")</f>
        <v>0</v>
      </c>
      <c r="M38" s="15">
        <f>COUNTIF(D38:L38,"●")</f>
        <v>1</v>
      </c>
      <c r="N38" s="15">
        <f>K38*3+L38*1</f>
        <v>3</v>
      </c>
      <c r="O38" s="15">
        <f>E38+H38</f>
        <v>2</v>
      </c>
      <c r="P38" s="15">
        <f>G38+J38</f>
        <v>9</v>
      </c>
      <c r="Q38" s="24">
        <f>O38-P38</f>
        <v>-7</v>
      </c>
      <c r="R38" s="15">
        <v>2</v>
      </c>
      <c r="Y38" s="14"/>
    </row>
    <row r="39" spans="1:25" ht="19.5" customHeight="1">
      <c r="A39" s="15" t="s">
        <v>44</v>
      </c>
      <c r="B39" s="16">
        <v>8</v>
      </c>
      <c r="C39" s="17" t="s">
        <v>12</v>
      </c>
      <c r="D39" s="18">
        <v>0</v>
      </c>
      <c r="E39" s="16" t="s">
        <v>21</v>
      </c>
      <c r="F39" s="17" t="s">
        <v>21</v>
      </c>
      <c r="G39" s="18" t="s">
        <v>21</v>
      </c>
      <c r="H39" s="16">
        <v>1</v>
      </c>
      <c r="I39" s="17" t="s">
        <v>22</v>
      </c>
      <c r="J39" s="18">
        <v>0</v>
      </c>
      <c r="K39" s="15">
        <f>COUNTIF(B39:J39,"○")</f>
        <v>2</v>
      </c>
      <c r="L39" s="15">
        <f>COUNTIF(C39:K39,"△")</f>
        <v>0</v>
      </c>
      <c r="M39" s="15">
        <f>COUNTIF(D39:L39,"●")</f>
        <v>0</v>
      </c>
      <c r="N39" s="15">
        <f>K39*3+L39*1</f>
        <v>6</v>
      </c>
      <c r="O39" s="15">
        <f>B39+H39</f>
        <v>9</v>
      </c>
      <c r="P39" s="15">
        <f>D39+J39</f>
        <v>0</v>
      </c>
      <c r="Q39" s="24">
        <f>O39-P39</f>
        <v>9</v>
      </c>
      <c r="R39" s="15">
        <f>RANK(N39,N38:N40,)</f>
        <v>1</v>
      </c>
      <c r="Y39" s="14"/>
    </row>
    <row r="40" spans="1:25" ht="19.5" customHeight="1">
      <c r="A40" s="15" t="s">
        <v>73</v>
      </c>
      <c r="B40" s="16">
        <v>1</v>
      </c>
      <c r="C40" s="17" t="s">
        <v>14</v>
      </c>
      <c r="D40" s="18">
        <v>2</v>
      </c>
      <c r="E40" s="16">
        <v>0</v>
      </c>
      <c r="F40" s="17" t="s">
        <v>14</v>
      </c>
      <c r="G40" s="18">
        <v>1</v>
      </c>
      <c r="H40" s="16" t="s">
        <v>13</v>
      </c>
      <c r="I40" s="17" t="s">
        <v>13</v>
      </c>
      <c r="J40" s="18" t="s">
        <v>13</v>
      </c>
      <c r="K40" s="15">
        <f>COUNTIF(B40:J40,"○")</f>
        <v>0</v>
      </c>
      <c r="L40" s="15">
        <f>COUNTIF(C40:K40,"△")</f>
        <v>0</v>
      </c>
      <c r="M40" s="15">
        <f>COUNTIF(C40:L40,"●")</f>
        <v>2</v>
      </c>
      <c r="N40" s="15">
        <f>K40*3+L40*1</f>
        <v>0</v>
      </c>
      <c r="O40" s="15">
        <f>B40+E40</f>
        <v>1</v>
      </c>
      <c r="P40" s="15">
        <f>D40+G40</f>
        <v>3</v>
      </c>
      <c r="Q40" s="24">
        <f>O40-P40</f>
        <v>-2</v>
      </c>
      <c r="R40" s="15">
        <f>RANK(N40,N38:N40,)</f>
        <v>3</v>
      </c>
      <c r="W40" s="10"/>
      <c r="Y40" s="14"/>
    </row>
    <row r="41" spans="1:25" ht="19.5" customHeight="1">
      <c r="A41" s="14"/>
      <c r="B41" s="14" t="s">
        <v>23</v>
      </c>
      <c r="C41" s="14"/>
      <c r="D41" s="14"/>
      <c r="E41" s="98" t="s">
        <v>48</v>
      </c>
      <c r="F41" s="98"/>
      <c r="G41" s="98"/>
      <c r="H41" s="28">
        <v>1</v>
      </c>
      <c r="I41" s="11" t="s">
        <v>50</v>
      </c>
      <c r="J41" s="11">
        <v>1</v>
      </c>
      <c r="K41" s="101" t="s">
        <v>109</v>
      </c>
      <c r="L41" s="102"/>
      <c r="M41" s="102"/>
      <c r="N41" s="102"/>
      <c r="O41" s="13"/>
      <c r="P41" s="13"/>
      <c r="Q41" s="13"/>
      <c r="R41" s="13"/>
      <c r="S41" s="13"/>
      <c r="T41" s="13"/>
      <c r="V41" s="13"/>
      <c r="W41" s="10"/>
      <c r="X41" s="13"/>
      <c r="Y41" s="14"/>
    </row>
    <row r="42" spans="1:25" ht="19.5" customHeight="1">
      <c r="A42" s="14"/>
      <c r="H42" s="11">
        <v>2</v>
      </c>
      <c r="I42" s="11" t="s">
        <v>105</v>
      </c>
      <c r="J42" s="11">
        <v>0</v>
      </c>
      <c r="R42" s="13"/>
      <c r="S42" s="13"/>
      <c r="T42" s="13"/>
      <c r="V42" s="13"/>
      <c r="X42" s="13"/>
      <c r="Y42" s="14"/>
    </row>
    <row r="43" spans="1:25" ht="19.5" customHeight="1">
      <c r="A43" s="14"/>
      <c r="C43" s="30"/>
      <c r="D43" s="30"/>
      <c r="E43" s="30"/>
      <c r="F43" s="30"/>
      <c r="G43" s="30"/>
      <c r="H43" s="31"/>
      <c r="I43" s="13"/>
      <c r="J43" s="32"/>
      <c r="K43" s="14"/>
      <c r="L43" s="13"/>
      <c r="M43" s="14"/>
      <c r="N43" s="14"/>
      <c r="O43" s="13"/>
      <c r="P43" s="13"/>
      <c r="Q43" s="13"/>
      <c r="R43" s="13"/>
      <c r="S43" s="13"/>
      <c r="T43" s="13"/>
      <c r="V43" s="13"/>
      <c r="X43" s="13"/>
      <c r="Y43" s="14"/>
    </row>
    <row r="44" spans="1:25" ht="19.5" customHeight="1">
      <c r="A44" s="13" t="s">
        <v>24</v>
      </c>
      <c r="B44" s="14" t="s">
        <v>110</v>
      </c>
      <c r="C44" s="14"/>
      <c r="D44" s="14"/>
      <c r="E44" s="14"/>
      <c r="F44" s="14"/>
      <c r="G44" s="14"/>
      <c r="H44" s="14"/>
      <c r="I44" s="14"/>
      <c r="J44" s="14"/>
      <c r="K44" s="14"/>
      <c r="L44" s="13"/>
      <c r="M44" s="14"/>
      <c r="N44" s="14"/>
      <c r="O44" s="13"/>
      <c r="P44" s="13"/>
      <c r="Q44" s="13"/>
      <c r="R44" s="13"/>
      <c r="S44" s="13"/>
      <c r="T44" s="13"/>
      <c r="V44" s="13"/>
      <c r="X44" s="13"/>
      <c r="Y44" s="14"/>
    </row>
    <row r="45" spans="1:25" ht="19.5" customHeight="1">
      <c r="A45" s="15" t="s">
        <v>25</v>
      </c>
      <c r="B45" s="83" t="str">
        <f>A46</f>
        <v>アズーSC</v>
      </c>
      <c r="C45" s="84"/>
      <c r="D45" s="85"/>
      <c r="E45" s="83" t="str">
        <f>A47</f>
        <v>ＲＪＣ古河</v>
      </c>
      <c r="F45" s="84"/>
      <c r="G45" s="85"/>
      <c r="H45" s="89" t="str">
        <f>A48</f>
        <v>梨桑ＦＣJr</v>
      </c>
      <c r="I45" s="90"/>
      <c r="J45" s="91"/>
      <c r="K45" s="21" t="s">
        <v>7</v>
      </c>
      <c r="L45" s="21" t="s">
        <v>8</v>
      </c>
      <c r="M45" s="21" t="s">
        <v>9</v>
      </c>
      <c r="N45" s="21" t="s">
        <v>10</v>
      </c>
      <c r="O45" s="21" t="s">
        <v>0</v>
      </c>
      <c r="P45" s="21" t="s">
        <v>1</v>
      </c>
      <c r="Q45" s="21" t="s">
        <v>11</v>
      </c>
      <c r="R45" s="21" t="s">
        <v>2</v>
      </c>
      <c r="Y45" s="14"/>
    </row>
    <row r="46" spans="1:25" ht="19.5" customHeight="1">
      <c r="A46" s="37" t="s">
        <v>111</v>
      </c>
      <c r="B46" s="16" t="s">
        <v>13</v>
      </c>
      <c r="C46" s="17" t="s">
        <v>13</v>
      </c>
      <c r="D46" s="18" t="s">
        <v>13</v>
      </c>
      <c r="E46" s="19">
        <v>1</v>
      </c>
      <c r="F46" s="17" t="s">
        <v>12</v>
      </c>
      <c r="G46" s="18">
        <v>0</v>
      </c>
      <c r="H46" s="16">
        <v>5</v>
      </c>
      <c r="I46" s="17" t="s">
        <v>12</v>
      </c>
      <c r="J46" s="18">
        <v>0</v>
      </c>
      <c r="K46" s="15">
        <f>COUNTIF(B46:J46,"○")</f>
        <v>2</v>
      </c>
      <c r="L46" s="15">
        <f>COUNTIF(C46:K46,"△")</f>
        <v>0</v>
      </c>
      <c r="M46" s="15">
        <f>COUNTIF(D46:L46,"●")</f>
        <v>0</v>
      </c>
      <c r="N46" s="15">
        <f>K46*3+L46*1</f>
        <v>6</v>
      </c>
      <c r="O46" s="15">
        <f>E46+H46</f>
        <v>6</v>
      </c>
      <c r="P46" s="15">
        <f>G46+J46</f>
        <v>0</v>
      </c>
      <c r="Q46" s="24">
        <f>O46-P46</f>
        <v>6</v>
      </c>
      <c r="R46" s="15">
        <f>RANK(N46,N46:N48,)</f>
        <v>1</v>
      </c>
      <c r="Y46" s="14"/>
    </row>
    <row r="47" spans="1:25" ht="19.5" customHeight="1">
      <c r="A47" s="15" t="s">
        <v>40</v>
      </c>
      <c r="B47" s="16">
        <v>0</v>
      </c>
      <c r="C47" s="17" t="s">
        <v>14</v>
      </c>
      <c r="D47" s="20">
        <v>1</v>
      </c>
      <c r="E47" s="16" t="s">
        <v>21</v>
      </c>
      <c r="F47" s="17" t="s">
        <v>21</v>
      </c>
      <c r="G47" s="18" t="s">
        <v>21</v>
      </c>
      <c r="H47" s="16">
        <v>2</v>
      </c>
      <c r="I47" s="17" t="s">
        <v>26</v>
      </c>
      <c r="J47" s="18">
        <v>3</v>
      </c>
      <c r="K47" s="15">
        <f>COUNTIF(B47:J47,"○")</f>
        <v>0</v>
      </c>
      <c r="L47" s="15">
        <f>COUNTIF(C47:K47,"△")</f>
        <v>0</v>
      </c>
      <c r="M47" s="15">
        <f>COUNTIF(B47:J47,"●")</f>
        <v>2</v>
      </c>
      <c r="N47" s="15">
        <f>K47*3+L47*1</f>
        <v>0</v>
      </c>
      <c r="O47" s="15">
        <f>B47+H47</f>
        <v>2</v>
      </c>
      <c r="P47" s="15">
        <f>D47+J47</f>
        <v>4</v>
      </c>
      <c r="Q47" s="24">
        <f>O47-P47</f>
        <v>-2</v>
      </c>
      <c r="R47" s="15">
        <f>RANK(N47,N46:N48,)</f>
        <v>3</v>
      </c>
      <c r="Y47" s="14"/>
    </row>
    <row r="48" spans="1:25" ht="19.5" customHeight="1">
      <c r="A48" s="15" t="s">
        <v>56</v>
      </c>
      <c r="B48" s="16">
        <v>0</v>
      </c>
      <c r="C48" s="17" t="s">
        <v>14</v>
      </c>
      <c r="D48" s="18">
        <v>5</v>
      </c>
      <c r="E48" s="16">
        <v>3</v>
      </c>
      <c r="F48" s="17" t="s">
        <v>12</v>
      </c>
      <c r="G48" s="18">
        <v>2</v>
      </c>
      <c r="H48" s="16" t="s">
        <v>13</v>
      </c>
      <c r="I48" s="17" t="s">
        <v>13</v>
      </c>
      <c r="J48" s="18" t="s">
        <v>13</v>
      </c>
      <c r="K48" s="15">
        <f>COUNTIF(B48:J48,"○")</f>
        <v>1</v>
      </c>
      <c r="L48" s="15">
        <f>COUNTIF(C48:K48,"△")</f>
        <v>0</v>
      </c>
      <c r="M48" s="15">
        <f>COUNTIF(D48:L48,"●")</f>
        <v>0</v>
      </c>
      <c r="N48" s="15">
        <f>K48*3+L48*1</f>
        <v>3</v>
      </c>
      <c r="O48" s="15">
        <f>B48+E48</f>
        <v>3</v>
      </c>
      <c r="P48" s="15">
        <f>D48+G48</f>
        <v>7</v>
      </c>
      <c r="Q48" s="24">
        <f>O48-P48</f>
        <v>-4</v>
      </c>
      <c r="R48" s="15">
        <f>RANK(N48,N46:N48,)</f>
        <v>2</v>
      </c>
      <c r="W48" s="10"/>
      <c r="Y48" s="14"/>
    </row>
    <row r="49" spans="1:25" ht="19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P49" s="13"/>
      <c r="Q49" s="13"/>
      <c r="R49" s="13"/>
      <c r="Y49" s="14"/>
    </row>
    <row r="50" spans="1:25" ht="19.5" customHeight="1">
      <c r="A50" s="15" t="s">
        <v>20</v>
      </c>
      <c r="B50" s="86" t="str">
        <f>A51</f>
        <v>総和南ＦＣ</v>
      </c>
      <c r="C50" s="87"/>
      <c r="D50" s="88"/>
      <c r="E50" s="83" t="str">
        <f>A52</f>
        <v>FC古河二</v>
      </c>
      <c r="F50" s="84"/>
      <c r="G50" s="85"/>
      <c r="H50" s="86" t="str">
        <f>A53</f>
        <v>古河中央ＳＳＳ</v>
      </c>
      <c r="I50" s="87"/>
      <c r="J50" s="88"/>
      <c r="K50" s="21" t="s">
        <v>7</v>
      </c>
      <c r="L50" s="21" t="s">
        <v>8</v>
      </c>
      <c r="M50" s="21" t="s">
        <v>9</v>
      </c>
      <c r="N50" s="21" t="s">
        <v>10</v>
      </c>
      <c r="O50" s="21" t="s">
        <v>0</v>
      </c>
      <c r="P50" s="21" t="s">
        <v>1</v>
      </c>
      <c r="Q50" s="21" t="s">
        <v>11</v>
      </c>
      <c r="R50" s="21" t="s">
        <v>2</v>
      </c>
      <c r="Y50" s="14"/>
    </row>
    <row r="51" spans="1:25" ht="19.5" customHeight="1">
      <c r="A51" s="15" t="s">
        <v>113</v>
      </c>
      <c r="B51" s="16" t="s">
        <v>27</v>
      </c>
      <c r="C51" s="17" t="s">
        <v>27</v>
      </c>
      <c r="D51" s="18" t="s">
        <v>27</v>
      </c>
      <c r="E51" s="16">
        <v>3</v>
      </c>
      <c r="F51" s="17" t="s">
        <v>12</v>
      </c>
      <c r="G51" s="18">
        <v>1</v>
      </c>
      <c r="H51" s="16">
        <v>0</v>
      </c>
      <c r="I51" s="17" t="s">
        <v>34</v>
      </c>
      <c r="J51" s="18">
        <v>0</v>
      </c>
      <c r="K51" s="15">
        <f>COUNTIF(B51:J51,"○")</f>
        <v>1</v>
      </c>
      <c r="L51" s="15">
        <f>COUNTIF(C51:K51,"△")</f>
        <v>1</v>
      </c>
      <c r="M51" s="15">
        <f>COUNTIF(D51:L51,"●")</f>
        <v>0</v>
      </c>
      <c r="N51" s="15">
        <f>K51*3+L51*1</f>
        <v>4</v>
      </c>
      <c r="O51" s="15">
        <f>E51+H51</f>
        <v>3</v>
      </c>
      <c r="P51" s="15">
        <f>G51+J51</f>
        <v>1</v>
      </c>
      <c r="Q51" s="24">
        <f>O51-P51</f>
        <v>2</v>
      </c>
      <c r="R51" s="15">
        <f>RANK(N51,N51:N53,)</f>
        <v>1</v>
      </c>
      <c r="Y51" s="14"/>
    </row>
    <row r="52" spans="1:25" ht="19.5" customHeight="1">
      <c r="A52" s="15" t="s">
        <v>74</v>
      </c>
      <c r="B52" s="16">
        <v>1</v>
      </c>
      <c r="C52" s="17" t="s">
        <v>14</v>
      </c>
      <c r="D52" s="18">
        <v>3</v>
      </c>
      <c r="E52" s="16" t="s">
        <v>29</v>
      </c>
      <c r="F52" s="17" t="s">
        <v>29</v>
      </c>
      <c r="G52" s="18" t="s">
        <v>29</v>
      </c>
      <c r="H52" s="16">
        <v>0</v>
      </c>
      <c r="I52" s="17" t="s">
        <v>14</v>
      </c>
      <c r="J52" s="18">
        <v>2</v>
      </c>
      <c r="K52" s="15">
        <f>COUNTIF(B52:J52,"○")</f>
        <v>0</v>
      </c>
      <c r="L52" s="15">
        <f>COUNTIF(C52:K52,"△")</f>
        <v>0</v>
      </c>
      <c r="M52" s="15">
        <f>COUNTIF(D52:L52,"●")</f>
        <v>1</v>
      </c>
      <c r="N52" s="15">
        <f>K52*3+L52*1</f>
        <v>0</v>
      </c>
      <c r="O52" s="15">
        <f>B52+H52</f>
        <v>1</v>
      </c>
      <c r="P52" s="15">
        <f>D52+J52</f>
        <v>5</v>
      </c>
      <c r="Q52" s="24">
        <f>O52-P52</f>
        <v>-4</v>
      </c>
      <c r="R52" s="15">
        <f>RANK(N52,N51:N53,)</f>
        <v>3</v>
      </c>
      <c r="Y52" s="14"/>
    </row>
    <row r="53" spans="1:25" ht="19.5" customHeight="1">
      <c r="A53" s="15" t="s">
        <v>75</v>
      </c>
      <c r="B53" s="16">
        <v>0</v>
      </c>
      <c r="C53" s="17" t="s">
        <v>34</v>
      </c>
      <c r="D53" s="18">
        <v>0</v>
      </c>
      <c r="E53" s="16">
        <v>2</v>
      </c>
      <c r="F53" s="17" t="s">
        <v>12</v>
      </c>
      <c r="G53" s="18">
        <v>0</v>
      </c>
      <c r="H53" s="16" t="s">
        <v>29</v>
      </c>
      <c r="I53" s="17" t="s">
        <v>29</v>
      </c>
      <c r="J53" s="18" t="s">
        <v>29</v>
      </c>
      <c r="K53" s="15">
        <f>COUNTIF(B53:J53,"○")</f>
        <v>1</v>
      </c>
      <c r="L53" s="15">
        <f>COUNTIF(C53:K53,"△")</f>
        <v>1</v>
      </c>
      <c r="M53" s="15">
        <f>COUNTIF(D53:L53,"●")</f>
        <v>0</v>
      </c>
      <c r="N53" s="15">
        <f>K53*3+L53*1</f>
        <v>4</v>
      </c>
      <c r="O53" s="15">
        <f>B53+E53</f>
        <v>2</v>
      </c>
      <c r="P53" s="15">
        <f>D53+G53</f>
        <v>0</v>
      </c>
      <c r="Q53" s="24">
        <f>O53-P53</f>
        <v>2</v>
      </c>
      <c r="R53" s="15">
        <v>2</v>
      </c>
      <c r="Y53" s="14"/>
    </row>
    <row r="54" spans="3:22" ht="19.5" customHeight="1">
      <c r="C54" s="11"/>
      <c r="D54" s="11"/>
      <c r="E54" s="11"/>
      <c r="F54" s="11"/>
      <c r="G54" s="11"/>
      <c r="H54" s="11"/>
      <c r="I54" s="11"/>
      <c r="J54" s="11"/>
      <c r="L54" s="11"/>
      <c r="M54" s="33"/>
      <c r="N54" s="11"/>
      <c r="V54" s="27"/>
    </row>
    <row r="55" spans="2:22" ht="19.5" customHeight="1">
      <c r="B55" s="14" t="s">
        <v>23</v>
      </c>
      <c r="C55" s="14"/>
      <c r="D55" s="14"/>
      <c r="E55" s="98" t="s">
        <v>112</v>
      </c>
      <c r="F55" s="98"/>
      <c r="G55" s="98"/>
      <c r="H55" s="28">
        <v>2</v>
      </c>
      <c r="I55" s="11" t="s">
        <v>50</v>
      </c>
      <c r="J55" s="11">
        <v>0</v>
      </c>
      <c r="K55" s="95" t="s">
        <v>114</v>
      </c>
      <c r="L55" s="95"/>
      <c r="M55" s="95"/>
      <c r="N55" s="95"/>
      <c r="O55" s="13"/>
      <c r="V55" s="27"/>
    </row>
    <row r="56" spans="3:22" ht="19.5" customHeight="1">
      <c r="C56" s="11"/>
      <c r="D56" s="11"/>
      <c r="E56" s="11"/>
      <c r="F56" s="11"/>
      <c r="G56" s="11"/>
      <c r="H56" s="11"/>
      <c r="I56" s="27"/>
      <c r="J56" s="11"/>
      <c r="L56" s="11"/>
      <c r="N56" s="11"/>
      <c r="V56" s="27"/>
    </row>
    <row r="57" spans="1:22" ht="19.5" customHeight="1">
      <c r="A57" s="13" t="s">
        <v>41</v>
      </c>
      <c r="B57" s="14" t="s">
        <v>58</v>
      </c>
      <c r="C57" s="29"/>
      <c r="D57" s="29"/>
      <c r="E57" s="29"/>
      <c r="F57" s="11"/>
      <c r="G57" s="11"/>
      <c r="H57" s="11"/>
      <c r="I57" s="11"/>
      <c r="J57" s="11"/>
      <c r="L57" s="11"/>
      <c r="N57" s="11"/>
      <c r="V57" s="27"/>
    </row>
    <row r="58" spans="1:22" ht="19.5" customHeight="1">
      <c r="A58" s="15"/>
      <c r="B58" s="83" t="str">
        <f>A59</f>
        <v>セントラルFC</v>
      </c>
      <c r="C58" s="84"/>
      <c r="D58" s="85"/>
      <c r="E58" s="83" t="str">
        <f>A60</f>
        <v>結城WEST</v>
      </c>
      <c r="F58" s="84"/>
      <c r="G58" s="85"/>
      <c r="H58" s="89" t="str">
        <f>A61</f>
        <v>結城小ＳＳＳ</v>
      </c>
      <c r="I58" s="90"/>
      <c r="J58" s="91"/>
      <c r="K58" s="21" t="s">
        <v>7</v>
      </c>
      <c r="L58" s="21" t="s">
        <v>8</v>
      </c>
      <c r="M58" s="21" t="s">
        <v>9</v>
      </c>
      <c r="N58" s="21" t="s">
        <v>10</v>
      </c>
      <c r="O58" s="21" t="s">
        <v>0</v>
      </c>
      <c r="P58" s="21" t="s">
        <v>1</v>
      </c>
      <c r="Q58" s="21" t="s">
        <v>11</v>
      </c>
      <c r="R58" s="21" t="s">
        <v>2</v>
      </c>
      <c r="S58" s="22"/>
      <c r="T58" s="23"/>
      <c r="V58" s="27"/>
    </row>
    <row r="59" spans="1:20" ht="19.5" customHeight="1">
      <c r="A59" s="15" t="s">
        <v>76</v>
      </c>
      <c r="B59" s="16" t="s">
        <v>13</v>
      </c>
      <c r="C59" s="17" t="s">
        <v>13</v>
      </c>
      <c r="D59" s="18" t="s">
        <v>13</v>
      </c>
      <c r="E59" s="19">
        <v>0</v>
      </c>
      <c r="F59" s="17" t="s">
        <v>14</v>
      </c>
      <c r="G59" s="18">
        <v>3</v>
      </c>
      <c r="H59" s="16">
        <v>2</v>
      </c>
      <c r="I59" s="17" t="s">
        <v>14</v>
      </c>
      <c r="J59" s="18">
        <v>3</v>
      </c>
      <c r="K59" s="15">
        <f>COUNTIF(B59:J59,"○")</f>
        <v>0</v>
      </c>
      <c r="L59" s="15">
        <f>COUNTIF(C59:K59,"△")</f>
        <v>0</v>
      </c>
      <c r="M59" s="15">
        <f>COUNTIF(D59:L59,"●")</f>
        <v>2</v>
      </c>
      <c r="N59" s="15">
        <f>K59*3+L59*1</f>
        <v>0</v>
      </c>
      <c r="O59" s="15">
        <f>E59+H59</f>
        <v>2</v>
      </c>
      <c r="P59" s="15">
        <f>G59+J59</f>
        <v>6</v>
      </c>
      <c r="Q59" s="24">
        <f>O59-P59</f>
        <v>-4</v>
      </c>
      <c r="R59" s="15">
        <f>RANK(N59,N59:N61,)</f>
        <v>3</v>
      </c>
      <c r="S59" s="25"/>
      <c r="T59" s="26"/>
    </row>
    <row r="60" spans="1:20" ht="19.5" customHeight="1">
      <c r="A60" s="15" t="s">
        <v>77</v>
      </c>
      <c r="B60" s="16">
        <v>3</v>
      </c>
      <c r="C60" s="17" t="s">
        <v>116</v>
      </c>
      <c r="D60" s="20">
        <v>0</v>
      </c>
      <c r="E60" s="16" t="s">
        <v>21</v>
      </c>
      <c r="F60" s="17" t="s">
        <v>21</v>
      </c>
      <c r="G60" s="18" t="s">
        <v>21</v>
      </c>
      <c r="H60" s="16">
        <v>0</v>
      </c>
      <c r="I60" s="17" t="s">
        <v>14</v>
      </c>
      <c r="J60" s="18">
        <v>1</v>
      </c>
      <c r="K60" s="15">
        <f>COUNTIF(B60:J60,"○")</f>
        <v>1</v>
      </c>
      <c r="L60" s="15">
        <f>COUNTIF(C60:K60,"△")</f>
        <v>0</v>
      </c>
      <c r="M60" s="15">
        <f>COUNTIF(B60:J60,"●")</f>
        <v>1</v>
      </c>
      <c r="N60" s="15">
        <f>K60*3+L60*1</f>
        <v>3</v>
      </c>
      <c r="O60" s="15">
        <f>B60+H60</f>
        <v>3</v>
      </c>
      <c r="P60" s="15">
        <f>D60+J60</f>
        <v>1</v>
      </c>
      <c r="Q60" s="24">
        <f>O60-P60</f>
        <v>2</v>
      </c>
      <c r="R60" s="15">
        <f>RANK(N60,N59:N61,)</f>
        <v>2</v>
      </c>
      <c r="S60" s="25"/>
      <c r="T60" s="26"/>
    </row>
    <row r="61" spans="1:20" ht="19.5" customHeight="1">
      <c r="A61" s="15" t="s">
        <v>117</v>
      </c>
      <c r="B61" s="16">
        <v>9</v>
      </c>
      <c r="C61" s="17" t="s">
        <v>12</v>
      </c>
      <c r="D61" s="18">
        <v>0</v>
      </c>
      <c r="E61" s="16">
        <v>1</v>
      </c>
      <c r="F61" s="17" t="s">
        <v>12</v>
      </c>
      <c r="G61" s="18">
        <v>0</v>
      </c>
      <c r="H61" s="16" t="s">
        <v>13</v>
      </c>
      <c r="I61" s="17" t="s">
        <v>13</v>
      </c>
      <c r="J61" s="18" t="s">
        <v>13</v>
      </c>
      <c r="K61" s="15">
        <f>COUNTIF(B61:J61,"○")</f>
        <v>2</v>
      </c>
      <c r="L61" s="15">
        <f>COUNTIF(C61:K61,"△")</f>
        <v>0</v>
      </c>
      <c r="M61" s="15">
        <f>COUNTIF(D61:L61,"●")</f>
        <v>0</v>
      </c>
      <c r="N61" s="15">
        <f>K61*3+L61*1</f>
        <v>6</v>
      </c>
      <c r="O61" s="15">
        <f>B61+E61</f>
        <v>10</v>
      </c>
      <c r="P61" s="15">
        <f>D61+G61</f>
        <v>0</v>
      </c>
      <c r="Q61" s="24">
        <f>O61-P61</f>
        <v>10</v>
      </c>
      <c r="R61" s="15">
        <f>RANK(N61,N59:N61,)</f>
        <v>1</v>
      </c>
      <c r="S61" s="25"/>
      <c r="T61" s="26"/>
    </row>
    <row r="62" spans="1:20" ht="19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3"/>
      <c r="P62" s="13"/>
      <c r="Q62" s="13"/>
      <c r="R62" s="13"/>
      <c r="S62" s="25"/>
      <c r="T62" s="26"/>
    </row>
    <row r="63" spans="1:22" ht="19.5" customHeight="1">
      <c r="A63" s="15" t="s">
        <v>20</v>
      </c>
      <c r="B63" s="86" t="str">
        <f>A64</f>
        <v>八千代町ＳＳ</v>
      </c>
      <c r="C63" s="87"/>
      <c r="D63" s="88"/>
      <c r="E63" s="83" t="str">
        <f>A65</f>
        <v>七重ＳＳＳ</v>
      </c>
      <c r="F63" s="84"/>
      <c r="G63" s="85"/>
      <c r="H63" s="86" t="str">
        <f>A66</f>
        <v>三和クリアンサス</v>
      </c>
      <c r="I63" s="87"/>
      <c r="J63" s="88"/>
      <c r="K63" s="21" t="s">
        <v>7</v>
      </c>
      <c r="L63" s="21" t="s">
        <v>8</v>
      </c>
      <c r="M63" s="21" t="s">
        <v>9</v>
      </c>
      <c r="N63" s="21" t="s">
        <v>10</v>
      </c>
      <c r="O63" s="21" t="s">
        <v>0</v>
      </c>
      <c r="P63" s="21" t="s">
        <v>1</v>
      </c>
      <c r="Q63" s="21" t="s">
        <v>11</v>
      </c>
      <c r="R63" s="21" t="s">
        <v>2</v>
      </c>
      <c r="T63" s="26"/>
      <c r="V63" s="10"/>
    </row>
    <row r="64" spans="1:20" ht="19.5" customHeight="1">
      <c r="A64" s="37" t="s">
        <v>119</v>
      </c>
      <c r="B64" s="16" t="s">
        <v>27</v>
      </c>
      <c r="C64" s="17" t="s">
        <v>27</v>
      </c>
      <c r="D64" s="18" t="s">
        <v>27</v>
      </c>
      <c r="E64" s="16">
        <v>2</v>
      </c>
      <c r="F64" s="17" t="s">
        <v>12</v>
      </c>
      <c r="G64" s="18">
        <v>0</v>
      </c>
      <c r="H64" s="16">
        <v>2</v>
      </c>
      <c r="I64" s="17" t="s">
        <v>12</v>
      </c>
      <c r="J64" s="18">
        <v>0</v>
      </c>
      <c r="K64" s="15">
        <f>COUNTIF(B64:J64,"○")</f>
        <v>2</v>
      </c>
      <c r="L64" s="15">
        <f>COUNTIF(C64:K64,"△")</f>
        <v>0</v>
      </c>
      <c r="M64" s="15">
        <f>COUNTIF(D64:L64,"●")</f>
        <v>0</v>
      </c>
      <c r="N64" s="15">
        <f>K64*3+L64*1</f>
        <v>6</v>
      </c>
      <c r="O64" s="15">
        <f>E64+H64</f>
        <v>4</v>
      </c>
      <c r="P64" s="15">
        <f>G64+J64</f>
        <v>0</v>
      </c>
      <c r="Q64" s="24">
        <f>O64-P64</f>
        <v>4</v>
      </c>
      <c r="R64" s="15">
        <f>RANK(N64,N64:N66,)</f>
        <v>1</v>
      </c>
      <c r="T64" s="26"/>
    </row>
    <row r="65" spans="1:20" ht="19.5" customHeight="1">
      <c r="A65" s="15" t="s">
        <v>78</v>
      </c>
      <c r="B65" s="16">
        <v>0</v>
      </c>
      <c r="C65" s="17" t="s">
        <v>14</v>
      </c>
      <c r="D65" s="18">
        <v>2</v>
      </c>
      <c r="E65" s="16" t="s">
        <v>29</v>
      </c>
      <c r="F65" s="17" t="s">
        <v>29</v>
      </c>
      <c r="G65" s="18" t="s">
        <v>29</v>
      </c>
      <c r="H65" s="16">
        <v>1</v>
      </c>
      <c r="I65" s="17" t="s">
        <v>28</v>
      </c>
      <c r="J65" s="18">
        <v>3</v>
      </c>
      <c r="K65" s="15">
        <f>COUNTIF(B65:J65,"○")</f>
        <v>0</v>
      </c>
      <c r="L65" s="15">
        <f>COUNTIF(C65:K65,"△")</f>
        <v>0</v>
      </c>
      <c r="M65" s="15">
        <f>COUNTIF(C65:L65,"●")</f>
        <v>2</v>
      </c>
      <c r="N65" s="15">
        <f>K65*3+L65*1</f>
        <v>0</v>
      </c>
      <c r="O65" s="15">
        <f>B65+H65</f>
        <v>1</v>
      </c>
      <c r="P65" s="15">
        <f>D65+J65</f>
        <v>5</v>
      </c>
      <c r="Q65" s="24">
        <f>O65-P65</f>
        <v>-4</v>
      </c>
      <c r="R65" s="15">
        <f>RANK(N65,N64:N66,)</f>
        <v>3</v>
      </c>
      <c r="T65" s="26"/>
    </row>
    <row r="66" spans="1:18" ht="19.5" customHeight="1">
      <c r="A66" s="15" t="s">
        <v>79</v>
      </c>
      <c r="B66" s="16">
        <v>0</v>
      </c>
      <c r="C66" s="17" t="s">
        <v>14</v>
      </c>
      <c r="D66" s="18">
        <v>2</v>
      </c>
      <c r="E66" s="16">
        <v>3</v>
      </c>
      <c r="F66" s="17" t="s">
        <v>30</v>
      </c>
      <c r="G66" s="18">
        <v>1</v>
      </c>
      <c r="H66" s="16" t="s">
        <v>29</v>
      </c>
      <c r="I66" s="17" t="s">
        <v>29</v>
      </c>
      <c r="J66" s="18" t="s">
        <v>29</v>
      </c>
      <c r="K66" s="15">
        <f>COUNTIF(B66:J66,"○")</f>
        <v>1</v>
      </c>
      <c r="L66" s="15">
        <f>COUNTIF(C66:K66,"△")</f>
        <v>0</v>
      </c>
      <c r="M66" s="15">
        <f>COUNTIF(D66:L66,"●")</f>
        <v>0</v>
      </c>
      <c r="N66" s="15">
        <f>K66*3+L66*1</f>
        <v>3</v>
      </c>
      <c r="O66" s="15">
        <f>B66+E66</f>
        <v>3</v>
      </c>
      <c r="P66" s="15">
        <f>D66+G66</f>
        <v>3</v>
      </c>
      <c r="Q66" s="24">
        <f>O66-P66</f>
        <v>0</v>
      </c>
      <c r="R66" s="15">
        <f>RANK(N66,N64:N66,)</f>
        <v>2</v>
      </c>
    </row>
    <row r="67" spans="2:21" ht="19.5" customHeight="1">
      <c r="B67" s="14" t="s">
        <v>23</v>
      </c>
      <c r="C67" s="11"/>
      <c r="D67" s="11"/>
      <c r="E67" s="96" t="s">
        <v>118</v>
      </c>
      <c r="F67" s="96"/>
      <c r="G67" s="96"/>
      <c r="H67" s="28">
        <v>0</v>
      </c>
      <c r="I67" s="11" t="s">
        <v>50</v>
      </c>
      <c r="J67" s="11">
        <v>12</v>
      </c>
      <c r="K67" s="94" t="s">
        <v>49</v>
      </c>
      <c r="L67" s="94"/>
      <c r="M67" s="94"/>
      <c r="N67" s="11"/>
      <c r="Q67" s="26"/>
      <c r="U67" s="10"/>
    </row>
    <row r="68" spans="14:17" ht="19.5" customHeight="1">
      <c r="N68" s="11"/>
      <c r="Q68" s="26"/>
    </row>
    <row r="69" spans="2:17" ht="19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Q69" s="26"/>
    </row>
    <row r="70" spans="1:25" ht="19.5" customHeight="1">
      <c r="A70" s="13" t="s">
        <v>31</v>
      </c>
      <c r="B70" s="14" t="s">
        <v>57</v>
      </c>
      <c r="C70" s="14"/>
      <c r="D70" s="14"/>
      <c r="E70" s="14"/>
      <c r="F70" s="14"/>
      <c r="G70" s="14"/>
      <c r="H70" s="14"/>
      <c r="I70" s="14"/>
      <c r="J70" s="14"/>
      <c r="K70" s="14"/>
      <c r="L70" s="13"/>
      <c r="M70" s="14"/>
      <c r="N70" s="14"/>
      <c r="O70" s="13"/>
      <c r="P70" s="13"/>
      <c r="Q70" s="13"/>
      <c r="R70" s="13"/>
      <c r="S70" s="13"/>
      <c r="T70" s="13"/>
      <c r="U70" s="13"/>
      <c r="V70" s="13"/>
      <c r="X70" s="13"/>
      <c r="Y70" s="14"/>
    </row>
    <row r="71" spans="1:25" ht="19.5" customHeight="1">
      <c r="A71" s="15" t="s">
        <v>17</v>
      </c>
      <c r="B71" s="83" t="str">
        <f>A72</f>
        <v>下館小あしかびＳＳ</v>
      </c>
      <c r="C71" s="84"/>
      <c r="D71" s="85"/>
      <c r="E71" s="83" t="str">
        <f>A73</f>
        <v>江川ＳＳＳ</v>
      </c>
      <c r="F71" s="84"/>
      <c r="G71" s="85"/>
      <c r="H71" s="89" t="str">
        <f>A74</f>
        <v>南飯田ＳＳＳ</v>
      </c>
      <c r="I71" s="90"/>
      <c r="J71" s="91"/>
      <c r="K71" s="21" t="s">
        <v>7</v>
      </c>
      <c r="L71" s="21" t="s">
        <v>8</v>
      </c>
      <c r="M71" s="21" t="s">
        <v>9</v>
      </c>
      <c r="N71" s="21" t="s">
        <v>10</v>
      </c>
      <c r="O71" s="21" t="s">
        <v>0</v>
      </c>
      <c r="P71" s="21" t="s">
        <v>1</v>
      </c>
      <c r="Q71" s="21" t="s">
        <v>11</v>
      </c>
      <c r="R71" s="21" t="s">
        <v>2</v>
      </c>
      <c r="S71" s="22"/>
      <c r="T71" s="23"/>
      <c r="U71" s="23"/>
      <c r="V71" s="10"/>
      <c r="X71" s="10"/>
      <c r="Y71" s="14"/>
    </row>
    <row r="72" spans="1:25" ht="19.5" customHeight="1">
      <c r="A72" s="15" t="s">
        <v>120</v>
      </c>
      <c r="B72" s="16" t="s">
        <v>13</v>
      </c>
      <c r="C72" s="17" t="s">
        <v>13</v>
      </c>
      <c r="D72" s="18" t="s">
        <v>13</v>
      </c>
      <c r="E72" s="19">
        <v>5</v>
      </c>
      <c r="F72" s="17" t="s">
        <v>12</v>
      </c>
      <c r="G72" s="18">
        <v>2</v>
      </c>
      <c r="H72" s="16">
        <v>5</v>
      </c>
      <c r="I72" s="17" t="s">
        <v>12</v>
      </c>
      <c r="J72" s="18">
        <v>0</v>
      </c>
      <c r="K72" s="15">
        <f>COUNTIF(B72:J72,"○")</f>
        <v>2</v>
      </c>
      <c r="L72" s="15">
        <f>COUNTIF(C72:K72,"△")</f>
        <v>0</v>
      </c>
      <c r="M72" s="15">
        <f>COUNTIF(D72:L72,"●")</f>
        <v>0</v>
      </c>
      <c r="N72" s="15">
        <f>K72*3+L72*1</f>
        <v>6</v>
      </c>
      <c r="O72" s="15">
        <f>E72+H72</f>
        <v>10</v>
      </c>
      <c r="P72" s="15">
        <f>G72+J72</f>
        <v>2</v>
      </c>
      <c r="Q72" s="24">
        <f>O72-P72</f>
        <v>8</v>
      </c>
      <c r="R72" s="15">
        <f>RANK(N72,N72:N74,)</f>
        <v>1</v>
      </c>
      <c r="S72" s="25"/>
      <c r="T72" s="26"/>
      <c r="V72" s="10"/>
      <c r="X72" s="10"/>
      <c r="Y72" s="14"/>
    </row>
    <row r="73" spans="1:25" ht="19.5" customHeight="1">
      <c r="A73" s="15" t="s">
        <v>81</v>
      </c>
      <c r="B73" s="16">
        <v>2</v>
      </c>
      <c r="C73" s="17" t="s">
        <v>14</v>
      </c>
      <c r="D73" s="20">
        <v>5</v>
      </c>
      <c r="E73" s="16" t="s">
        <v>13</v>
      </c>
      <c r="F73" s="17" t="s">
        <v>13</v>
      </c>
      <c r="G73" s="18" t="s">
        <v>13</v>
      </c>
      <c r="H73" s="16">
        <v>0</v>
      </c>
      <c r="I73" s="17" t="s">
        <v>14</v>
      </c>
      <c r="J73" s="18">
        <v>3</v>
      </c>
      <c r="K73" s="15">
        <f>COUNTIF(B73:J73,"○")</f>
        <v>0</v>
      </c>
      <c r="L73" s="15">
        <f>COUNTIF(C73:K73,"△")</f>
        <v>0</v>
      </c>
      <c r="M73" s="15">
        <f>COUNTIF(B73:J73,"●")</f>
        <v>2</v>
      </c>
      <c r="N73" s="15">
        <f>K73*3+L73*1</f>
        <v>0</v>
      </c>
      <c r="O73" s="15">
        <f>B73+H73</f>
        <v>2</v>
      </c>
      <c r="P73" s="15">
        <f>D73+J73</f>
        <v>8</v>
      </c>
      <c r="Q73" s="24">
        <f>O73-P73</f>
        <v>-6</v>
      </c>
      <c r="R73" s="15">
        <f>RANK(N73,N72:N74,)</f>
        <v>3</v>
      </c>
      <c r="S73" s="25"/>
      <c r="T73" s="26"/>
      <c r="V73" s="10"/>
      <c r="X73" s="10"/>
      <c r="Y73" s="14"/>
    </row>
    <row r="74" spans="1:25" ht="19.5" customHeight="1">
      <c r="A74" s="15" t="s">
        <v>82</v>
      </c>
      <c r="B74" s="16">
        <v>0</v>
      </c>
      <c r="C74" s="17" t="s">
        <v>14</v>
      </c>
      <c r="D74" s="18">
        <v>5</v>
      </c>
      <c r="E74" s="16">
        <v>3</v>
      </c>
      <c r="F74" s="17" t="s">
        <v>12</v>
      </c>
      <c r="G74" s="18">
        <v>0</v>
      </c>
      <c r="H74" s="16" t="s">
        <v>13</v>
      </c>
      <c r="I74" s="17" t="s">
        <v>13</v>
      </c>
      <c r="J74" s="18" t="s">
        <v>13</v>
      </c>
      <c r="K74" s="15">
        <f>COUNTIF(B74:J74,"○")</f>
        <v>1</v>
      </c>
      <c r="L74" s="15">
        <f>COUNTIF(C74:K74,"△")</f>
        <v>0</v>
      </c>
      <c r="M74" s="15">
        <f>COUNTIF(D74:L74,"●")</f>
        <v>0</v>
      </c>
      <c r="N74" s="15">
        <f>K74*3+L74*1</f>
        <v>3</v>
      </c>
      <c r="O74" s="15">
        <f>B74+E74</f>
        <v>3</v>
      </c>
      <c r="P74" s="15">
        <f>D74+G74</f>
        <v>5</v>
      </c>
      <c r="Q74" s="24">
        <f>O74-P74</f>
        <v>-2</v>
      </c>
      <c r="R74" s="15">
        <f>RANK(N74,N72:N74,)</f>
        <v>2</v>
      </c>
      <c r="S74" s="25"/>
      <c r="T74" s="26"/>
      <c r="V74" s="10"/>
      <c r="X74" s="10"/>
      <c r="Y74" s="14"/>
    </row>
    <row r="75" spans="1:25" ht="19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3"/>
      <c r="P75" s="13"/>
      <c r="Q75" s="13"/>
      <c r="R75" s="13"/>
      <c r="S75" s="25"/>
      <c r="T75" s="26"/>
      <c r="V75" s="10"/>
      <c r="X75" s="10"/>
      <c r="Y75" s="14"/>
    </row>
    <row r="76" spans="1:25" ht="19.5" customHeight="1">
      <c r="A76" s="15" t="s">
        <v>17</v>
      </c>
      <c r="B76" s="86" t="str">
        <f>A77</f>
        <v>ＭＦＣ三妻</v>
      </c>
      <c r="C76" s="87"/>
      <c r="D76" s="88"/>
      <c r="E76" s="83" t="str">
        <f>A78</f>
        <v>下館南ＳＳＳ</v>
      </c>
      <c r="F76" s="84"/>
      <c r="G76" s="85"/>
      <c r="H76" s="86" t="str">
        <f>A79</f>
        <v>真壁ジュニオール</v>
      </c>
      <c r="I76" s="87"/>
      <c r="J76" s="88"/>
      <c r="K76" s="21" t="s">
        <v>7</v>
      </c>
      <c r="L76" s="21" t="s">
        <v>8</v>
      </c>
      <c r="M76" s="21" t="s">
        <v>9</v>
      </c>
      <c r="N76" s="21" t="s">
        <v>10</v>
      </c>
      <c r="O76" s="21" t="s">
        <v>0</v>
      </c>
      <c r="P76" s="21" t="s">
        <v>1</v>
      </c>
      <c r="Q76" s="21" t="s">
        <v>11</v>
      </c>
      <c r="R76" s="21" t="s">
        <v>2</v>
      </c>
      <c r="S76" s="25"/>
      <c r="T76" s="26"/>
      <c r="V76" s="10"/>
      <c r="X76" s="10"/>
      <c r="Y76" s="14"/>
    </row>
    <row r="77" spans="1:25" ht="19.5" customHeight="1">
      <c r="A77" s="15" t="s">
        <v>83</v>
      </c>
      <c r="B77" s="16" t="s">
        <v>13</v>
      </c>
      <c r="C77" s="17" t="s">
        <v>13</v>
      </c>
      <c r="D77" s="18" t="s">
        <v>13</v>
      </c>
      <c r="E77" s="16">
        <v>0</v>
      </c>
      <c r="F77" s="17" t="s">
        <v>14</v>
      </c>
      <c r="G77" s="18">
        <v>3</v>
      </c>
      <c r="H77" s="16">
        <v>0</v>
      </c>
      <c r="I77" s="17" t="s">
        <v>14</v>
      </c>
      <c r="J77" s="18">
        <v>9</v>
      </c>
      <c r="K77" s="15">
        <f>COUNTIF(B77:J77,"○")</f>
        <v>0</v>
      </c>
      <c r="L77" s="15">
        <f>COUNTIF(C77:K77,"△")</f>
        <v>0</v>
      </c>
      <c r="M77" s="15">
        <f>COUNTIF(D77:L77,"●")</f>
        <v>2</v>
      </c>
      <c r="N77" s="15">
        <f>K77*3+L77*1</f>
        <v>0</v>
      </c>
      <c r="O77" s="15">
        <f>E77+H77</f>
        <v>0</v>
      </c>
      <c r="P77" s="15">
        <f>G77+J77</f>
        <v>12</v>
      </c>
      <c r="Q77" s="24">
        <f>O77-P77</f>
        <v>-12</v>
      </c>
      <c r="R77" s="15">
        <f>RANK(N77,N77:N79,)</f>
        <v>3</v>
      </c>
      <c r="T77" s="26"/>
      <c r="V77" s="10"/>
      <c r="X77" s="10"/>
      <c r="Y77" s="14"/>
    </row>
    <row r="78" spans="1:25" ht="19.5" customHeight="1">
      <c r="A78" s="37" t="s">
        <v>121</v>
      </c>
      <c r="B78" s="16">
        <v>3</v>
      </c>
      <c r="C78" s="17" t="s">
        <v>12</v>
      </c>
      <c r="D78" s="18">
        <v>0</v>
      </c>
      <c r="E78" s="16" t="s">
        <v>13</v>
      </c>
      <c r="F78" s="17" t="s">
        <v>13</v>
      </c>
      <c r="G78" s="18" t="s">
        <v>13</v>
      </c>
      <c r="H78" s="16">
        <v>2</v>
      </c>
      <c r="I78" s="17" t="s">
        <v>12</v>
      </c>
      <c r="J78" s="18">
        <v>1</v>
      </c>
      <c r="K78" s="15">
        <f>COUNTIF(B78:J78,"○")</f>
        <v>2</v>
      </c>
      <c r="L78" s="15">
        <f>COUNTIF(C78:K78,"△")</f>
        <v>0</v>
      </c>
      <c r="M78" s="15">
        <f>COUNTIF(B78:L78,"●")</f>
        <v>0</v>
      </c>
      <c r="N78" s="15">
        <f>K78*3+L78*1</f>
        <v>6</v>
      </c>
      <c r="O78" s="15">
        <f>B78+H78</f>
        <v>5</v>
      </c>
      <c r="P78" s="15">
        <f>D78+J78</f>
        <v>1</v>
      </c>
      <c r="Q78" s="24">
        <f>O78-P78</f>
        <v>4</v>
      </c>
      <c r="R78" s="15">
        <f>RANK(N78,N77:N79,)</f>
        <v>1</v>
      </c>
      <c r="T78" s="26"/>
      <c r="V78" s="10"/>
      <c r="X78" s="10"/>
      <c r="Y78" s="14"/>
    </row>
    <row r="79" spans="1:25" ht="19.5" customHeight="1">
      <c r="A79" s="15" t="s">
        <v>84</v>
      </c>
      <c r="B79" s="16">
        <v>9</v>
      </c>
      <c r="C79" s="17" t="s">
        <v>12</v>
      </c>
      <c r="D79" s="18">
        <v>0</v>
      </c>
      <c r="E79" s="16">
        <v>1</v>
      </c>
      <c r="F79" s="17" t="s">
        <v>14</v>
      </c>
      <c r="G79" s="18">
        <v>2</v>
      </c>
      <c r="H79" s="16" t="s">
        <v>13</v>
      </c>
      <c r="I79" s="17" t="s">
        <v>13</v>
      </c>
      <c r="J79" s="18" t="s">
        <v>13</v>
      </c>
      <c r="K79" s="15">
        <f>COUNTIF(B79:J79,"○")</f>
        <v>1</v>
      </c>
      <c r="L79" s="15">
        <f>COUNTIF(C79:K79,"△")</f>
        <v>0</v>
      </c>
      <c r="M79" s="15">
        <f>COUNTIF(B79:L79,"●")</f>
        <v>1</v>
      </c>
      <c r="N79" s="15">
        <f>K79*3+L79*1</f>
        <v>3</v>
      </c>
      <c r="O79" s="15">
        <f>B79+E79</f>
        <v>10</v>
      </c>
      <c r="P79" s="15">
        <f>D79+G79</f>
        <v>2</v>
      </c>
      <c r="Q79" s="24">
        <f>O79-P79</f>
        <v>8</v>
      </c>
      <c r="R79" s="15">
        <f>RANK(N79,N77:N79,)</f>
        <v>2</v>
      </c>
      <c r="T79" s="26"/>
      <c r="V79" s="10"/>
      <c r="X79" s="10"/>
      <c r="Y79" s="14"/>
    </row>
    <row r="80" spans="2:25" ht="19.5" customHeight="1">
      <c r="B80" s="14" t="s">
        <v>23</v>
      </c>
      <c r="C80" s="11"/>
      <c r="D80" s="11"/>
      <c r="E80" s="92" t="s">
        <v>80</v>
      </c>
      <c r="F80" s="92"/>
      <c r="G80" s="92"/>
      <c r="H80" s="28">
        <v>1</v>
      </c>
      <c r="I80" s="11" t="s">
        <v>50</v>
      </c>
      <c r="J80" s="11">
        <v>4</v>
      </c>
      <c r="K80" s="94" t="s">
        <v>122</v>
      </c>
      <c r="L80" s="94"/>
      <c r="M80" s="94"/>
      <c r="N80" s="11"/>
      <c r="Y80" s="14"/>
    </row>
    <row r="81" ht="19.5" customHeight="1"/>
    <row r="82" spans="1:26" ht="19.5" customHeight="1">
      <c r="A82" s="13" t="s">
        <v>33</v>
      </c>
      <c r="B82" s="14" t="s">
        <v>86</v>
      </c>
      <c r="C82" s="14"/>
      <c r="D82" s="14"/>
      <c r="E82" s="14"/>
      <c r="F82" s="14"/>
      <c r="G82" s="14"/>
      <c r="H82" s="14"/>
      <c r="I82" s="14"/>
      <c r="J82" s="14"/>
      <c r="K82" s="14"/>
      <c r="L82" s="13"/>
      <c r="M82" s="14"/>
      <c r="N82" s="14"/>
      <c r="O82" s="13"/>
      <c r="P82" s="13"/>
      <c r="Q82" s="13"/>
      <c r="R82" s="13"/>
      <c r="S82" s="13"/>
      <c r="T82" s="13"/>
      <c r="V82" s="13"/>
      <c r="X82" s="13"/>
      <c r="Y82" s="14"/>
      <c r="Z82" s="14"/>
    </row>
    <row r="83" spans="1:24" ht="19.5" customHeight="1">
      <c r="A83" s="15" t="s">
        <v>17</v>
      </c>
      <c r="B83" s="83" t="str">
        <f>A84</f>
        <v>古河ＳＳ</v>
      </c>
      <c r="C83" s="84"/>
      <c r="D83" s="85"/>
      <c r="E83" s="83" t="str">
        <f>A85</f>
        <v>古河JFC</v>
      </c>
      <c r="F83" s="84"/>
      <c r="G83" s="85"/>
      <c r="H83" s="89" t="str">
        <f>A86</f>
        <v>あけのＳＳ</v>
      </c>
      <c r="I83" s="90"/>
      <c r="J83" s="91"/>
      <c r="K83" s="21" t="s">
        <v>7</v>
      </c>
      <c r="L83" s="21" t="s">
        <v>8</v>
      </c>
      <c r="M83" s="21" t="s">
        <v>9</v>
      </c>
      <c r="N83" s="21" t="s">
        <v>10</v>
      </c>
      <c r="O83" s="21" t="s">
        <v>0</v>
      </c>
      <c r="P83" s="21" t="s">
        <v>1</v>
      </c>
      <c r="Q83" s="21" t="s">
        <v>11</v>
      </c>
      <c r="R83" s="21" t="s">
        <v>2</v>
      </c>
      <c r="S83" s="22"/>
      <c r="T83" s="23"/>
      <c r="V83" s="23"/>
      <c r="X83" s="23"/>
    </row>
    <row r="84" spans="1:21" ht="19.5" customHeight="1">
      <c r="A84" s="36" t="s">
        <v>123</v>
      </c>
      <c r="B84" s="16" t="s">
        <v>13</v>
      </c>
      <c r="C84" s="17" t="s">
        <v>13</v>
      </c>
      <c r="D84" s="18" t="s">
        <v>13</v>
      </c>
      <c r="E84" s="19">
        <v>9</v>
      </c>
      <c r="F84" s="17" t="s">
        <v>61</v>
      </c>
      <c r="G84" s="18">
        <v>0</v>
      </c>
      <c r="H84" s="16">
        <v>6</v>
      </c>
      <c r="I84" s="17" t="s">
        <v>61</v>
      </c>
      <c r="J84" s="18">
        <v>0</v>
      </c>
      <c r="K84" s="15">
        <f>COUNTIF(B84:J84,"○")</f>
        <v>2</v>
      </c>
      <c r="L84" s="15">
        <f>COUNTIF(C84:K84,"△")</f>
        <v>0</v>
      </c>
      <c r="M84" s="15">
        <f>COUNTIF(D84:L84,"●")</f>
        <v>0</v>
      </c>
      <c r="N84" s="15">
        <f>K84*3+L84*1</f>
        <v>6</v>
      </c>
      <c r="O84" s="15">
        <f>E84+H84</f>
        <v>15</v>
      </c>
      <c r="P84" s="15">
        <f>G84+J84</f>
        <v>0</v>
      </c>
      <c r="Q84" s="24">
        <f>O84-P84</f>
        <v>15</v>
      </c>
      <c r="R84" s="15">
        <f>RANK(N84,N84:N86,)</f>
        <v>1</v>
      </c>
      <c r="S84" s="25"/>
      <c r="U84" s="26"/>
    </row>
    <row r="85" spans="1:19" ht="19.5" customHeight="1">
      <c r="A85" s="15" t="s">
        <v>63</v>
      </c>
      <c r="B85" s="16">
        <v>0</v>
      </c>
      <c r="C85" s="17" t="s">
        <v>14</v>
      </c>
      <c r="D85" s="20">
        <v>9</v>
      </c>
      <c r="E85" s="16" t="s">
        <v>13</v>
      </c>
      <c r="F85" s="17" t="s">
        <v>13</v>
      </c>
      <c r="G85" s="18" t="s">
        <v>13</v>
      </c>
      <c r="H85" s="16">
        <v>0</v>
      </c>
      <c r="I85" s="17" t="s">
        <v>14</v>
      </c>
      <c r="J85" s="18">
        <v>4</v>
      </c>
      <c r="K85" s="15">
        <f>COUNTIF(B85:J85,"○")</f>
        <v>0</v>
      </c>
      <c r="L85" s="15">
        <f>COUNTIF(C85:K85,"△")</f>
        <v>0</v>
      </c>
      <c r="M85" s="15">
        <f>COUNTIF(B85:J85,"●")</f>
        <v>2</v>
      </c>
      <c r="N85" s="15">
        <f>K85*3+L85*1</f>
        <v>0</v>
      </c>
      <c r="O85" s="15">
        <f>B85+H85</f>
        <v>0</v>
      </c>
      <c r="P85" s="15">
        <f>D85+J85</f>
        <v>13</v>
      </c>
      <c r="Q85" s="24">
        <f>O85-P85</f>
        <v>-13</v>
      </c>
      <c r="R85" s="15">
        <f>RANK(N85,N84:N86,)</f>
        <v>3</v>
      </c>
      <c r="S85" s="25"/>
    </row>
    <row r="86" spans="1:21" ht="19.5" customHeight="1">
      <c r="A86" s="15" t="s">
        <v>87</v>
      </c>
      <c r="B86" s="16">
        <v>0</v>
      </c>
      <c r="C86" s="17" t="s">
        <v>115</v>
      </c>
      <c r="D86" s="18">
        <v>6</v>
      </c>
      <c r="E86" s="16">
        <v>4</v>
      </c>
      <c r="F86" s="17" t="s">
        <v>61</v>
      </c>
      <c r="G86" s="18">
        <v>0</v>
      </c>
      <c r="H86" s="16" t="s">
        <v>13</v>
      </c>
      <c r="I86" s="17" t="s">
        <v>13</v>
      </c>
      <c r="J86" s="18" t="s">
        <v>13</v>
      </c>
      <c r="K86" s="15">
        <f>COUNTIF(B86:J86,"○")</f>
        <v>1</v>
      </c>
      <c r="L86" s="15">
        <f>COUNTIF(C86:K86,"△")</f>
        <v>0</v>
      </c>
      <c r="M86" s="15">
        <f>COUNTIF(C86:L86,"●")</f>
        <v>1</v>
      </c>
      <c r="N86" s="15">
        <f>K86*3+L86*1</f>
        <v>3</v>
      </c>
      <c r="O86" s="15">
        <f>B86+E86</f>
        <v>4</v>
      </c>
      <c r="P86" s="15">
        <f>D86+G86</f>
        <v>6</v>
      </c>
      <c r="Q86" s="24">
        <f>O86-P86</f>
        <v>-2</v>
      </c>
      <c r="R86" s="15">
        <f>RANK(N86,N84:N86,)</f>
        <v>2</v>
      </c>
      <c r="S86" s="25"/>
      <c r="U86" s="13"/>
    </row>
    <row r="87" spans="1:19" ht="1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3"/>
      <c r="P87" s="13"/>
      <c r="Q87" s="13"/>
      <c r="R87" s="13"/>
      <c r="S87" s="25"/>
    </row>
    <row r="88" spans="1:19" ht="19.5" customHeight="1">
      <c r="A88" s="15" t="s">
        <v>17</v>
      </c>
      <c r="B88" s="86" t="str">
        <f>A89</f>
        <v>坂戸ＳＳＳ</v>
      </c>
      <c r="C88" s="87"/>
      <c r="D88" s="88"/>
      <c r="E88" s="83" t="str">
        <f>A90</f>
        <v>竹島ＳＳＳ</v>
      </c>
      <c r="F88" s="84"/>
      <c r="G88" s="85"/>
      <c r="H88" s="86" t="str">
        <f>A91</f>
        <v>岩瀬エルマンダＳＣ</v>
      </c>
      <c r="I88" s="87"/>
      <c r="J88" s="88"/>
      <c r="K88" s="21" t="s">
        <v>7</v>
      </c>
      <c r="L88" s="21" t="s">
        <v>8</v>
      </c>
      <c r="M88" s="21" t="s">
        <v>9</v>
      </c>
      <c r="N88" s="21" t="s">
        <v>10</v>
      </c>
      <c r="O88" s="21" t="s">
        <v>0</v>
      </c>
      <c r="P88" s="21" t="s">
        <v>1</v>
      </c>
      <c r="Q88" s="21" t="s">
        <v>11</v>
      </c>
      <c r="R88" s="21" t="s">
        <v>2</v>
      </c>
      <c r="S88" s="25"/>
    </row>
    <row r="89" spans="1:26" ht="19.5" customHeight="1">
      <c r="A89" s="15" t="s">
        <v>88</v>
      </c>
      <c r="B89" s="16" t="s">
        <v>13</v>
      </c>
      <c r="C89" s="17" t="s">
        <v>13</v>
      </c>
      <c r="D89" s="18" t="s">
        <v>13</v>
      </c>
      <c r="E89" s="16">
        <v>1</v>
      </c>
      <c r="F89" s="17" t="s">
        <v>14</v>
      </c>
      <c r="G89" s="18">
        <v>4</v>
      </c>
      <c r="H89" s="16">
        <v>1</v>
      </c>
      <c r="I89" s="17" t="s">
        <v>12</v>
      </c>
      <c r="J89" s="18">
        <v>0</v>
      </c>
      <c r="K89" s="15">
        <f>COUNTIF(B89:J89,"○")</f>
        <v>1</v>
      </c>
      <c r="L89" s="15">
        <f>COUNTIF(C89:K89,"△")</f>
        <v>0</v>
      </c>
      <c r="M89" s="15">
        <f>COUNTIF(D89:L89,"●")</f>
        <v>1</v>
      </c>
      <c r="N89" s="15">
        <f>K89*3+L89*1</f>
        <v>3</v>
      </c>
      <c r="O89" s="15">
        <f>E89+H89</f>
        <v>2</v>
      </c>
      <c r="P89" s="15">
        <f>G89+J89</f>
        <v>4</v>
      </c>
      <c r="Q89" s="24">
        <f>O89-P89</f>
        <v>-2</v>
      </c>
      <c r="R89" s="15">
        <f>RANK(N89,N89:N91,)</f>
        <v>2</v>
      </c>
      <c r="U89" s="10"/>
      <c r="Y89" s="14"/>
      <c r="Z89" s="14"/>
    </row>
    <row r="90" spans="1:26" ht="19.5" customHeight="1">
      <c r="A90" s="15" t="s">
        <v>124</v>
      </c>
      <c r="B90" s="16">
        <v>4</v>
      </c>
      <c r="C90" s="17" t="s">
        <v>116</v>
      </c>
      <c r="D90" s="18">
        <v>1</v>
      </c>
      <c r="E90" s="16" t="s">
        <v>13</v>
      </c>
      <c r="F90" s="17" t="s">
        <v>13</v>
      </c>
      <c r="G90" s="18" t="s">
        <v>13</v>
      </c>
      <c r="H90" s="16">
        <v>2</v>
      </c>
      <c r="I90" s="17" t="s">
        <v>12</v>
      </c>
      <c r="J90" s="18">
        <v>0</v>
      </c>
      <c r="K90" s="15">
        <f>COUNTIF(B90:J90,"○")</f>
        <v>2</v>
      </c>
      <c r="L90" s="15">
        <f>COUNTIF(C90:K90,"△")</f>
        <v>0</v>
      </c>
      <c r="M90" s="15">
        <f>COUNTIF(D90:L90,"●")</f>
        <v>0</v>
      </c>
      <c r="N90" s="15">
        <f>K90*3+L90*1</f>
        <v>6</v>
      </c>
      <c r="O90" s="15">
        <f>B90+H90</f>
        <v>6</v>
      </c>
      <c r="P90" s="15">
        <f>D90+J90</f>
        <v>1</v>
      </c>
      <c r="Q90" s="24">
        <f>O90-P90</f>
        <v>5</v>
      </c>
      <c r="R90" s="15">
        <f>RANK(N90,N89:N91,)</f>
        <v>1</v>
      </c>
      <c r="Y90" s="14"/>
      <c r="Z90" s="14"/>
    </row>
    <row r="91" spans="1:26" ht="19.5" customHeight="1">
      <c r="A91" s="15" t="s">
        <v>90</v>
      </c>
      <c r="B91" s="16">
        <v>0</v>
      </c>
      <c r="C91" s="17" t="s">
        <v>62</v>
      </c>
      <c r="D91" s="18">
        <v>1</v>
      </c>
      <c r="E91" s="16">
        <v>1</v>
      </c>
      <c r="F91" s="17" t="s">
        <v>62</v>
      </c>
      <c r="G91" s="18">
        <v>2</v>
      </c>
      <c r="H91" s="16" t="s">
        <v>13</v>
      </c>
      <c r="I91" s="17" t="s">
        <v>13</v>
      </c>
      <c r="J91" s="18" t="s">
        <v>13</v>
      </c>
      <c r="K91" s="15">
        <f>COUNTIF(B91:J91,"○")</f>
        <v>0</v>
      </c>
      <c r="L91" s="15">
        <f>COUNTIF(C91:K91,"△")</f>
        <v>0</v>
      </c>
      <c r="M91" s="15">
        <f>COUNTIF(C91:L91,"●")</f>
        <v>2</v>
      </c>
      <c r="N91" s="15">
        <f>K91*3+L91*1</f>
        <v>0</v>
      </c>
      <c r="O91" s="15">
        <f>B91+E91</f>
        <v>1</v>
      </c>
      <c r="P91" s="15">
        <f>D91+G91</f>
        <v>3</v>
      </c>
      <c r="Q91" s="24">
        <f>O91-P91</f>
        <v>-2</v>
      </c>
      <c r="R91" s="15">
        <f>RANK(N91,N89:N91,)</f>
        <v>3</v>
      </c>
      <c r="V91" s="10"/>
      <c r="Y91" s="14"/>
      <c r="Z91" s="14"/>
    </row>
    <row r="92" spans="2:26" ht="19.5" customHeight="1">
      <c r="B92" s="14" t="s">
        <v>23</v>
      </c>
      <c r="C92" s="11"/>
      <c r="D92" s="82" t="s">
        <v>85</v>
      </c>
      <c r="E92" s="82"/>
      <c r="F92" s="82"/>
      <c r="G92" s="82"/>
      <c r="H92" s="28">
        <v>5</v>
      </c>
      <c r="I92" s="11" t="s">
        <v>50</v>
      </c>
      <c r="J92" s="11">
        <v>0</v>
      </c>
      <c r="K92" s="93" t="s">
        <v>89</v>
      </c>
      <c r="L92" s="93"/>
      <c r="M92" s="93"/>
      <c r="N92" s="93"/>
      <c r="Y92" s="14"/>
      <c r="Z92" s="14"/>
    </row>
    <row r="93" ht="19.5" customHeight="1"/>
    <row r="94" spans="1:25" ht="19.5" customHeight="1">
      <c r="A94" s="13" t="s">
        <v>35</v>
      </c>
      <c r="B94" s="14" t="s">
        <v>43</v>
      </c>
      <c r="C94" s="14"/>
      <c r="D94" s="14"/>
      <c r="E94" s="14"/>
      <c r="F94" s="14"/>
      <c r="G94" s="14"/>
      <c r="H94" s="14"/>
      <c r="I94" s="14"/>
      <c r="J94" s="14"/>
      <c r="K94" s="14"/>
      <c r="L94" s="13"/>
      <c r="M94" s="14"/>
      <c r="N94" s="14"/>
      <c r="O94" s="13"/>
      <c r="P94" s="13"/>
      <c r="Q94" s="13"/>
      <c r="R94" s="13"/>
      <c r="S94" s="13"/>
      <c r="T94" s="13"/>
      <c r="U94" s="13"/>
      <c r="V94" s="13"/>
      <c r="W94" s="34"/>
      <c r="X94" s="13"/>
      <c r="Y94" s="14"/>
    </row>
    <row r="95" spans="1:25" ht="19.5" customHeight="1">
      <c r="A95" s="15" t="s">
        <v>32</v>
      </c>
      <c r="B95" s="83" t="str">
        <f>A96</f>
        <v>下辺見小ＳＳＳ</v>
      </c>
      <c r="C95" s="84"/>
      <c r="D95" s="85"/>
      <c r="E95" s="83" t="str">
        <f>A97</f>
        <v>さしまＳＳ</v>
      </c>
      <c r="F95" s="84"/>
      <c r="G95" s="85"/>
      <c r="H95" s="79" t="str">
        <f>A98</f>
        <v>石下ＳＳＳ</v>
      </c>
      <c r="I95" s="80"/>
      <c r="J95" s="81"/>
      <c r="K95" s="83" t="str">
        <f>A99</f>
        <v>絹川ＳＳＳ</v>
      </c>
      <c r="L95" s="84"/>
      <c r="M95" s="85"/>
      <c r="N95" s="21" t="s">
        <v>7</v>
      </c>
      <c r="O95" s="21" t="s">
        <v>8</v>
      </c>
      <c r="P95" s="21" t="s">
        <v>9</v>
      </c>
      <c r="Q95" s="21" t="s">
        <v>10</v>
      </c>
      <c r="R95" s="21" t="s">
        <v>0</v>
      </c>
      <c r="S95" s="21" t="s">
        <v>1</v>
      </c>
      <c r="T95" s="21" t="s">
        <v>11</v>
      </c>
      <c r="U95" s="21" t="s">
        <v>2</v>
      </c>
      <c r="V95" s="10"/>
      <c r="X95" s="10"/>
      <c r="Y95" s="14"/>
    </row>
    <row r="96" spans="1:25" ht="19.5" customHeight="1">
      <c r="A96" s="15" t="s">
        <v>92</v>
      </c>
      <c r="B96" s="16" t="s">
        <v>36</v>
      </c>
      <c r="C96" s="17" t="s">
        <v>36</v>
      </c>
      <c r="D96" s="18" t="s">
        <v>36</v>
      </c>
      <c r="E96" s="16">
        <v>1</v>
      </c>
      <c r="F96" s="17" t="s">
        <v>60</v>
      </c>
      <c r="G96" s="18">
        <v>1</v>
      </c>
      <c r="H96" s="16">
        <v>0</v>
      </c>
      <c r="I96" s="17" t="s">
        <v>14</v>
      </c>
      <c r="J96" s="18">
        <v>3</v>
      </c>
      <c r="K96" s="16">
        <v>2</v>
      </c>
      <c r="L96" s="17" t="s">
        <v>12</v>
      </c>
      <c r="M96" s="18">
        <v>0</v>
      </c>
      <c r="N96" s="15">
        <f>COUNTIF(B96:M96,"○")</f>
        <v>1</v>
      </c>
      <c r="O96" s="15">
        <f>COUNTIF(C96:N96,"△")</f>
        <v>1</v>
      </c>
      <c r="P96" s="15">
        <f>COUNTIF(D96:O96,"●")</f>
        <v>1</v>
      </c>
      <c r="Q96" s="15">
        <f>N96*3+O96*1</f>
        <v>4</v>
      </c>
      <c r="R96" s="15">
        <f>E96+H96+K96</f>
        <v>3</v>
      </c>
      <c r="S96" s="15">
        <f>G96+J96+M96</f>
        <v>4</v>
      </c>
      <c r="T96" s="24">
        <f>R96-S96</f>
        <v>-1</v>
      </c>
      <c r="U96" s="15">
        <f>RANK(Q96,Q96:Q99,)</f>
        <v>3</v>
      </c>
      <c r="V96" s="10"/>
      <c r="X96" s="10"/>
      <c r="Y96" s="14"/>
    </row>
    <row r="97" spans="1:25" ht="19.5" customHeight="1">
      <c r="A97" s="15" t="s">
        <v>125</v>
      </c>
      <c r="B97" s="16">
        <v>1</v>
      </c>
      <c r="C97" s="17" t="s">
        <v>60</v>
      </c>
      <c r="D97" s="18">
        <v>1</v>
      </c>
      <c r="E97" s="16" t="s">
        <v>36</v>
      </c>
      <c r="F97" s="17" t="s">
        <v>36</v>
      </c>
      <c r="G97" s="18" t="s">
        <v>36</v>
      </c>
      <c r="H97" s="16">
        <v>3</v>
      </c>
      <c r="I97" s="17" t="s">
        <v>37</v>
      </c>
      <c r="J97" s="18">
        <v>2</v>
      </c>
      <c r="K97" s="16">
        <v>1</v>
      </c>
      <c r="L97" s="17" t="s">
        <v>12</v>
      </c>
      <c r="M97" s="18">
        <v>0</v>
      </c>
      <c r="N97" s="15">
        <f>COUNTIF(B97:M97,"○")</f>
        <v>2</v>
      </c>
      <c r="O97" s="15">
        <f>COUNTIF(C97:N97,"△")</f>
        <v>1</v>
      </c>
      <c r="P97" s="15">
        <f>COUNTIF(D97:O97,"●")</f>
        <v>0</v>
      </c>
      <c r="Q97" s="15">
        <f>N97*3+O97*1</f>
        <v>7</v>
      </c>
      <c r="R97" s="15">
        <f>B97+H97+K97</f>
        <v>5</v>
      </c>
      <c r="S97" s="15">
        <f>D97+J97+M97</f>
        <v>3</v>
      </c>
      <c r="T97" s="24">
        <f>R97-S97</f>
        <v>2</v>
      </c>
      <c r="U97" s="15">
        <f>RANK(Q97,Q96:Q99,)</f>
        <v>1</v>
      </c>
      <c r="V97" s="10"/>
      <c r="X97" s="10"/>
      <c r="Y97" s="14"/>
    </row>
    <row r="98" spans="1:25" ht="19.5" customHeight="1">
      <c r="A98" s="15" t="s">
        <v>94</v>
      </c>
      <c r="B98" s="16">
        <v>3</v>
      </c>
      <c r="C98" s="17" t="s">
        <v>12</v>
      </c>
      <c r="D98" s="18">
        <v>0</v>
      </c>
      <c r="E98" s="16">
        <v>2</v>
      </c>
      <c r="F98" s="17" t="s">
        <v>115</v>
      </c>
      <c r="G98" s="18">
        <v>3</v>
      </c>
      <c r="H98" s="16" t="s">
        <v>13</v>
      </c>
      <c r="I98" s="17" t="s">
        <v>13</v>
      </c>
      <c r="J98" s="18" t="s">
        <v>13</v>
      </c>
      <c r="K98" s="16">
        <v>1</v>
      </c>
      <c r="L98" s="17" t="s">
        <v>12</v>
      </c>
      <c r="M98" s="18">
        <v>0</v>
      </c>
      <c r="N98" s="15">
        <f>COUNTIF(B98:M98,"○")</f>
        <v>2</v>
      </c>
      <c r="O98" s="15">
        <f>COUNTIF(C98:N98,"△")</f>
        <v>0</v>
      </c>
      <c r="P98" s="15">
        <f>COUNTIF(D98:O98,"●")</f>
        <v>1</v>
      </c>
      <c r="Q98" s="15">
        <f>N98*3+O98*1</f>
        <v>6</v>
      </c>
      <c r="R98" s="15">
        <f>B98+E98+K98</f>
        <v>6</v>
      </c>
      <c r="S98" s="15">
        <f>D98+G98+M98</f>
        <v>3</v>
      </c>
      <c r="T98" s="24">
        <f>R98-S98</f>
        <v>3</v>
      </c>
      <c r="U98" s="15">
        <f>RANK(Q98,Q96:Q99,)</f>
        <v>2</v>
      </c>
      <c r="V98" s="10"/>
      <c r="X98" s="10"/>
      <c r="Y98" s="14"/>
    </row>
    <row r="99" spans="1:25" ht="19.5" customHeight="1">
      <c r="A99" s="15" t="s">
        <v>95</v>
      </c>
      <c r="B99" s="16">
        <v>0</v>
      </c>
      <c r="C99" s="17" t="s">
        <v>14</v>
      </c>
      <c r="D99" s="18">
        <v>2</v>
      </c>
      <c r="E99" s="16">
        <v>0</v>
      </c>
      <c r="F99" s="17" t="s">
        <v>14</v>
      </c>
      <c r="G99" s="18">
        <v>1</v>
      </c>
      <c r="H99" s="16">
        <v>0</v>
      </c>
      <c r="I99" s="17" t="s">
        <v>14</v>
      </c>
      <c r="J99" s="18">
        <v>1</v>
      </c>
      <c r="K99" s="16" t="s">
        <v>13</v>
      </c>
      <c r="L99" s="17" t="s">
        <v>13</v>
      </c>
      <c r="M99" s="18" t="s">
        <v>13</v>
      </c>
      <c r="N99" s="15">
        <f>COUNTIF(B99:M99,"○")</f>
        <v>0</v>
      </c>
      <c r="O99" s="15">
        <f>COUNTIF(C99:N99,"△")</f>
        <v>0</v>
      </c>
      <c r="P99" s="15">
        <f>COUNTIF(D99:O99,"●")</f>
        <v>2</v>
      </c>
      <c r="Q99" s="15">
        <f>N99*3+O99*1</f>
        <v>0</v>
      </c>
      <c r="R99" s="15">
        <f>B99+E99+H99</f>
        <v>0</v>
      </c>
      <c r="S99" s="15">
        <f>D99+G99+J99</f>
        <v>4</v>
      </c>
      <c r="T99" s="24">
        <f>R99-S99</f>
        <v>-4</v>
      </c>
      <c r="U99" s="15">
        <f>RANK(Q99,Q96:Q99,)</f>
        <v>4</v>
      </c>
      <c r="V99" s="10"/>
      <c r="X99" s="10"/>
      <c r="Y99" s="14"/>
    </row>
    <row r="101" spans="1:21" ht="19.5" customHeight="1">
      <c r="A101" s="15" t="s">
        <v>17</v>
      </c>
      <c r="B101" s="83" t="str">
        <f>A102</f>
        <v>谷貝ＦＣ</v>
      </c>
      <c r="C101" s="84"/>
      <c r="D101" s="85"/>
      <c r="E101" s="83" t="str">
        <f>A103</f>
        <v>岩井オーレＦＣ</v>
      </c>
      <c r="F101" s="84"/>
      <c r="G101" s="85"/>
      <c r="H101" s="79" t="str">
        <f>A104</f>
        <v>関城イースターズ</v>
      </c>
      <c r="I101" s="80"/>
      <c r="J101" s="81"/>
      <c r="K101" s="83" t="str">
        <f>A105</f>
        <v>八千代JFC</v>
      </c>
      <c r="L101" s="84"/>
      <c r="M101" s="85"/>
      <c r="N101" s="21" t="s">
        <v>7</v>
      </c>
      <c r="O101" s="21" t="s">
        <v>8</v>
      </c>
      <c r="P101" s="21" t="s">
        <v>9</v>
      </c>
      <c r="Q101" s="21" t="s">
        <v>10</v>
      </c>
      <c r="R101" s="21" t="s">
        <v>0</v>
      </c>
      <c r="S101" s="21" t="s">
        <v>1</v>
      </c>
      <c r="T101" s="21" t="s">
        <v>11</v>
      </c>
      <c r="U101" s="21" t="s">
        <v>2</v>
      </c>
    </row>
    <row r="102" spans="1:21" ht="19.5" customHeight="1">
      <c r="A102" s="15" t="s">
        <v>96</v>
      </c>
      <c r="B102" s="16" t="s">
        <v>13</v>
      </c>
      <c r="C102" s="17" t="s">
        <v>13</v>
      </c>
      <c r="D102" s="18" t="s">
        <v>13</v>
      </c>
      <c r="E102" s="16">
        <v>3</v>
      </c>
      <c r="F102" s="17" t="s">
        <v>12</v>
      </c>
      <c r="G102" s="18">
        <v>2</v>
      </c>
      <c r="H102" s="16">
        <v>7</v>
      </c>
      <c r="I102" s="17" t="s">
        <v>12</v>
      </c>
      <c r="J102" s="18">
        <v>1</v>
      </c>
      <c r="K102" s="16">
        <v>0</v>
      </c>
      <c r="L102" s="17" t="s">
        <v>14</v>
      </c>
      <c r="M102" s="18">
        <v>8</v>
      </c>
      <c r="N102" s="15">
        <f>COUNTIF(B102:M102,"○")</f>
        <v>2</v>
      </c>
      <c r="O102" s="15">
        <f>COUNTIF(C102:N102,"△")</f>
        <v>0</v>
      </c>
      <c r="P102" s="15">
        <f>COUNTIF(D102:O102,"●")</f>
        <v>1</v>
      </c>
      <c r="Q102" s="15">
        <f>N102*3+O102*1</f>
        <v>6</v>
      </c>
      <c r="R102" s="15">
        <f>E102+H102+K102</f>
        <v>10</v>
      </c>
      <c r="S102" s="15">
        <f>G102+J102+M102</f>
        <v>11</v>
      </c>
      <c r="T102" s="24">
        <f>R102-S102</f>
        <v>-1</v>
      </c>
      <c r="U102" s="15">
        <f>RANK(Q102,Q102:Q105,)</f>
        <v>2</v>
      </c>
    </row>
    <row r="103" spans="1:21" ht="19.5" customHeight="1">
      <c r="A103" s="15" t="s">
        <v>97</v>
      </c>
      <c r="B103" s="16">
        <v>2</v>
      </c>
      <c r="C103" s="17" t="s">
        <v>14</v>
      </c>
      <c r="D103" s="18">
        <v>3</v>
      </c>
      <c r="E103" s="16" t="s">
        <v>13</v>
      </c>
      <c r="F103" s="17" t="s">
        <v>13</v>
      </c>
      <c r="G103" s="18" t="s">
        <v>13</v>
      </c>
      <c r="H103" s="16">
        <v>4</v>
      </c>
      <c r="I103" s="17" t="s">
        <v>12</v>
      </c>
      <c r="J103" s="18">
        <v>0</v>
      </c>
      <c r="K103" s="16">
        <v>1</v>
      </c>
      <c r="L103" s="17" t="s">
        <v>14</v>
      </c>
      <c r="M103" s="18">
        <v>7</v>
      </c>
      <c r="N103" s="15">
        <f>COUNTIF(B103:M103,"○")</f>
        <v>1</v>
      </c>
      <c r="O103" s="15">
        <f>COUNTIF(C103:N103,"△")</f>
        <v>0</v>
      </c>
      <c r="P103" s="15">
        <f>COUNTIF(D103:O103,"●")</f>
        <v>1</v>
      </c>
      <c r="Q103" s="15">
        <f>N103*3+O103*1</f>
        <v>3</v>
      </c>
      <c r="R103" s="15">
        <f>B103+H103+K103</f>
        <v>7</v>
      </c>
      <c r="S103" s="15">
        <f>D103+J103+M103</f>
        <v>10</v>
      </c>
      <c r="T103" s="24">
        <f>R103-S103</f>
        <v>-3</v>
      </c>
      <c r="U103" s="15">
        <v>3</v>
      </c>
    </row>
    <row r="104" spans="1:21" ht="19.5" customHeight="1">
      <c r="A104" s="15" t="s">
        <v>98</v>
      </c>
      <c r="B104" s="16">
        <v>1</v>
      </c>
      <c r="C104" s="17" t="s">
        <v>14</v>
      </c>
      <c r="D104" s="18">
        <v>7</v>
      </c>
      <c r="E104" s="16">
        <v>0</v>
      </c>
      <c r="F104" s="17" t="s">
        <v>14</v>
      </c>
      <c r="G104" s="18">
        <v>4</v>
      </c>
      <c r="H104" s="16" t="s">
        <v>13</v>
      </c>
      <c r="I104" s="17" t="s">
        <v>13</v>
      </c>
      <c r="J104" s="18" t="s">
        <v>13</v>
      </c>
      <c r="K104" s="16">
        <v>0</v>
      </c>
      <c r="L104" s="17" t="s">
        <v>14</v>
      </c>
      <c r="M104" s="18">
        <v>9</v>
      </c>
      <c r="N104" s="15">
        <f>COUNTIF(B104:M104,"○")</f>
        <v>0</v>
      </c>
      <c r="O104" s="15">
        <f>COUNTIF(C104:N104,"△")</f>
        <v>0</v>
      </c>
      <c r="P104" s="15">
        <f>COUNTIF(D104:O104,"●")</f>
        <v>2</v>
      </c>
      <c r="Q104" s="15">
        <f>N104*3+O104*1</f>
        <v>0</v>
      </c>
      <c r="R104" s="15">
        <f>B104+E104+K104</f>
        <v>1</v>
      </c>
      <c r="S104" s="15">
        <f>D104+G104+M104</f>
        <v>20</v>
      </c>
      <c r="T104" s="24">
        <f>R104-S104</f>
        <v>-19</v>
      </c>
      <c r="U104" s="15">
        <f>RANK(Q104,Q102:Q105,)</f>
        <v>4</v>
      </c>
    </row>
    <row r="105" spans="1:21" ht="20.25" customHeight="1">
      <c r="A105" s="37" t="s">
        <v>126</v>
      </c>
      <c r="B105" s="16">
        <v>8</v>
      </c>
      <c r="C105" s="17" t="s">
        <v>12</v>
      </c>
      <c r="D105" s="18">
        <v>0</v>
      </c>
      <c r="E105" s="16">
        <v>7</v>
      </c>
      <c r="F105" s="17" t="s">
        <v>12</v>
      </c>
      <c r="G105" s="18">
        <v>1</v>
      </c>
      <c r="H105" s="16">
        <v>9</v>
      </c>
      <c r="I105" s="17" t="s">
        <v>12</v>
      </c>
      <c r="J105" s="18">
        <v>0</v>
      </c>
      <c r="K105" s="16" t="s">
        <v>13</v>
      </c>
      <c r="L105" s="17" t="s">
        <v>13</v>
      </c>
      <c r="M105" s="18" t="s">
        <v>13</v>
      </c>
      <c r="N105" s="15">
        <f>COUNTIF(B105:M105,"○")</f>
        <v>3</v>
      </c>
      <c r="O105" s="15">
        <f>COUNTIF(C105:N105,"△")</f>
        <v>0</v>
      </c>
      <c r="P105" s="15">
        <f>COUNTIF(D105:O105,"●")</f>
        <v>0</v>
      </c>
      <c r="Q105" s="15">
        <f>N105*3+O105*1</f>
        <v>9</v>
      </c>
      <c r="R105" s="15">
        <f>B105+E105+H105</f>
        <v>24</v>
      </c>
      <c r="S105" s="15">
        <f>D105+G105+J105</f>
        <v>1</v>
      </c>
      <c r="T105" s="24">
        <f>R105-S105</f>
        <v>23</v>
      </c>
      <c r="U105" s="15">
        <f>RANK(Q105,Q102:Q105,)</f>
        <v>1</v>
      </c>
    </row>
    <row r="106" spans="2:14" ht="22.5" customHeight="1">
      <c r="B106" s="14" t="s">
        <v>23</v>
      </c>
      <c r="C106" s="11"/>
      <c r="D106" s="99" t="s">
        <v>93</v>
      </c>
      <c r="E106" s="99"/>
      <c r="F106" s="99"/>
      <c r="G106" s="99"/>
      <c r="H106" s="28">
        <v>0</v>
      </c>
      <c r="I106" s="11" t="s">
        <v>50</v>
      </c>
      <c r="J106" s="11">
        <v>7</v>
      </c>
      <c r="K106" s="100" t="s">
        <v>127</v>
      </c>
      <c r="L106" s="100"/>
      <c r="M106" s="100"/>
      <c r="N106" s="100"/>
    </row>
  </sheetData>
  <sheetProtection/>
  <mergeCells count="66">
    <mergeCell ref="K101:M101"/>
    <mergeCell ref="D106:G106"/>
    <mergeCell ref="K106:N106"/>
    <mergeCell ref="K13:N13"/>
    <mergeCell ref="E27:G27"/>
    <mergeCell ref="K27:N27"/>
    <mergeCell ref="E41:G41"/>
    <mergeCell ref="K41:N41"/>
    <mergeCell ref="H17:J17"/>
    <mergeCell ref="H31:J31"/>
    <mergeCell ref="B4:D4"/>
    <mergeCell ref="E4:G4"/>
    <mergeCell ref="H4:J4"/>
    <mergeCell ref="B63:D63"/>
    <mergeCell ref="E63:G63"/>
    <mergeCell ref="H63:J63"/>
    <mergeCell ref="E13:G13"/>
    <mergeCell ref="E55:G55"/>
    <mergeCell ref="B17:D17"/>
    <mergeCell ref="E17:G17"/>
    <mergeCell ref="H50:J50"/>
    <mergeCell ref="B58:D58"/>
    <mergeCell ref="B31:D31"/>
    <mergeCell ref="E31:G31"/>
    <mergeCell ref="K55:N55"/>
    <mergeCell ref="E67:G67"/>
    <mergeCell ref="K67:M67"/>
    <mergeCell ref="B45:D45"/>
    <mergeCell ref="E45:G45"/>
    <mergeCell ref="H45:J45"/>
    <mergeCell ref="K95:M95"/>
    <mergeCell ref="K92:N92"/>
    <mergeCell ref="K80:M80"/>
    <mergeCell ref="B50:D50"/>
    <mergeCell ref="E50:G50"/>
    <mergeCell ref="B37:D37"/>
    <mergeCell ref="E37:G37"/>
    <mergeCell ref="H37:J37"/>
    <mergeCell ref="B71:D71"/>
    <mergeCell ref="E71:G71"/>
    <mergeCell ref="H58:J58"/>
    <mergeCell ref="H83:J83"/>
    <mergeCell ref="B95:D95"/>
    <mergeCell ref="E95:G95"/>
    <mergeCell ref="H95:J95"/>
    <mergeCell ref="H71:J71"/>
    <mergeCell ref="E80:G80"/>
    <mergeCell ref="B83:D83"/>
    <mergeCell ref="E83:G83"/>
    <mergeCell ref="B76:D76"/>
    <mergeCell ref="B9:D9"/>
    <mergeCell ref="E9:G9"/>
    <mergeCell ref="H9:J9"/>
    <mergeCell ref="B23:D23"/>
    <mergeCell ref="E23:G23"/>
    <mergeCell ref="H23:J23"/>
    <mergeCell ref="H101:J101"/>
    <mergeCell ref="D92:G92"/>
    <mergeCell ref="E76:G76"/>
    <mergeCell ref="E58:G58"/>
    <mergeCell ref="H76:J76"/>
    <mergeCell ref="B88:D88"/>
    <mergeCell ref="E88:G88"/>
    <mergeCell ref="H88:J88"/>
    <mergeCell ref="B101:D101"/>
    <mergeCell ref="E101:G101"/>
  </mergeCells>
  <printOptions/>
  <pageMargins left="0.5905511811023623" right="0.5905511811023623" top="0.3937007874015748" bottom="0.3937007874015748" header="0.5118110236220472" footer="0.5118110236220472"/>
  <pageSetup orientation="landscape" paperSize="9" scale="90" r:id="rId1"/>
  <rowBreaks count="3" manualBreakCount="3">
    <brk id="29" max="255" man="1"/>
    <brk id="56" max="255" man="1"/>
    <brk id="8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AQ10" sqref="AQ10"/>
    </sheetView>
  </sheetViews>
  <sheetFormatPr defaultColWidth="9.00390625" defaultRowHeight="13.5"/>
  <cols>
    <col min="1" max="42" width="3.125" style="43" customWidth="1"/>
    <col min="43" max="16384" width="9.00390625" style="43" customWidth="1"/>
  </cols>
  <sheetData>
    <row r="1" spans="1:29" ht="30" customHeight="1">
      <c r="A1" s="113" t="s">
        <v>128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30" customHeight="1">
      <c r="A2" s="78" t="s">
        <v>129</v>
      </c>
      <c r="Y2" s="114">
        <v>41167</v>
      </c>
      <c r="Z2" s="114"/>
      <c r="AA2" s="114"/>
      <c r="AB2" s="114"/>
      <c r="AC2" s="114"/>
    </row>
    <row r="3" spans="10:29" ht="30" customHeight="1">
      <c r="J3" s="113" t="s">
        <v>153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8:21" ht="30" customHeight="1" thickBot="1">
      <c r="H4" s="52"/>
      <c r="I4" s="52"/>
      <c r="J4" s="52"/>
      <c r="K4" s="52"/>
      <c r="L4" s="52"/>
      <c r="M4" s="44"/>
      <c r="N4" s="45"/>
      <c r="O4" s="4"/>
      <c r="P4" s="4"/>
      <c r="Q4" s="53"/>
      <c r="R4" s="53"/>
      <c r="S4" s="53"/>
      <c r="T4" s="53"/>
      <c r="U4" s="53"/>
    </row>
    <row r="5" spans="4:25" ht="18" customHeight="1" thickTop="1">
      <c r="D5" s="54"/>
      <c r="E5" s="54"/>
      <c r="F5" s="54"/>
      <c r="G5" s="55"/>
      <c r="H5" s="54"/>
      <c r="I5" s="54"/>
      <c r="J5" s="54"/>
      <c r="K5" s="54"/>
      <c r="L5" s="54"/>
      <c r="M5" s="54"/>
      <c r="N5" s="108" t="s">
        <v>4</v>
      </c>
      <c r="O5" s="108"/>
      <c r="P5" s="54"/>
      <c r="Q5" s="54"/>
      <c r="R5" s="54"/>
      <c r="S5" s="56"/>
      <c r="T5" s="56"/>
      <c r="U5" s="56"/>
      <c r="V5" s="57"/>
      <c r="W5" s="54"/>
      <c r="X5" s="54"/>
      <c r="Y5" s="54"/>
    </row>
    <row r="6" spans="4:25" ht="15" customHeight="1">
      <c r="D6" s="54"/>
      <c r="E6" s="54"/>
      <c r="F6" s="54"/>
      <c r="G6" s="55"/>
      <c r="H6" s="54"/>
      <c r="I6" s="54"/>
      <c r="J6" s="54"/>
      <c r="K6" s="54"/>
      <c r="L6" s="54"/>
      <c r="M6" s="115" t="s">
        <v>137</v>
      </c>
      <c r="N6" s="108"/>
      <c r="O6" s="108"/>
      <c r="P6" s="108"/>
      <c r="Q6" s="54"/>
      <c r="R6" s="54"/>
      <c r="S6" s="54"/>
      <c r="T6" s="54"/>
      <c r="U6" s="54"/>
      <c r="V6" s="57"/>
      <c r="W6" s="54"/>
      <c r="X6" s="54"/>
      <c r="Y6" s="54"/>
    </row>
    <row r="7" spans="4:25" ht="48.75" customHeight="1" thickBot="1">
      <c r="D7" s="46" t="s">
        <v>133</v>
      </c>
      <c r="E7" s="52"/>
      <c r="F7" s="44"/>
      <c r="G7" s="45"/>
      <c r="H7" s="5"/>
      <c r="I7" s="5"/>
      <c r="J7" s="58"/>
      <c r="K7" s="58"/>
      <c r="L7" s="58"/>
      <c r="M7" s="2" t="s">
        <v>141</v>
      </c>
      <c r="N7" s="104" t="s">
        <v>140</v>
      </c>
      <c r="O7" s="105"/>
      <c r="P7" s="2" t="s">
        <v>142</v>
      </c>
      <c r="Q7" s="58"/>
      <c r="R7" s="58"/>
      <c r="S7" s="59"/>
      <c r="T7" s="4"/>
      <c r="U7" s="4"/>
      <c r="V7" s="50"/>
      <c r="W7" s="48" t="s">
        <v>134</v>
      </c>
      <c r="X7" s="52"/>
      <c r="Y7" s="52"/>
    </row>
    <row r="8" spans="2:25" ht="20.25" customHeight="1" thickTop="1">
      <c r="B8" s="54"/>
      <c r="C8" s="55"/>
      <c r="D8" s="54"/>
      <c r="E8" s="54"/>
      <c r="F8" s="54"/>
      <c r="G8" s="108" t="s">
        <v>3</v>
      </c>
      <c r="H8" s="116"/>
      <c r="I8" s="56"/>
      <c r="J8" s="60"/>
      <c r="K8" s="54"/>
      <c r="L8" s="54"/>
      <c r="O8" s="61"/>
      <c r="Q8" s="54"/>
      <c r="R8" s="55"/>
      <c r="S8" s="56"/>
      <c r="T8" s="56"/>
      <c r="U8" s="116" t="s">
        <v>3</v>
      </c>
      <c r="V8" s="108"/>
      <c r="W8" s="54"/>
      <c r="X8" s="62"/>
      <c r="Y8" s="63"/>
    </row>
    <row r="9" spans="2:25" ht="14.25" customHeight="1">
      <c r="B9" s="54"/>
      <c r="C9" s="55"/>
      <c r="D9" s="54"/>
      <c r="E9" s="54"/>
      <c r="F9" s="108" t="s">
        <v>136</v>
      </c>
      <c r="G9" s="108"/>
      <c r="H9" s="108"/>
      <c r="I9" s="54"/>
      <c r="J9" s="55"/>
      <c r="K9" s="54"/>
      <c r="L9" s="54"/>
      <c r="O9" s="61"/>
      <c r="Q9" s="54"/>
      <c r="R9" s="55"/>
      <c r="S9" s="54"/>
      <c r="T9" s="54"/>
      <c r="U9" s="108" t="s">
        <v>136</v>
      </c>
      <c r="V9" s="108"/>
      <c r="W9" s="108"/>
      <c r="X9" s="54"/>
      <c r="Y9" s="55"/>
    </row>
    <row r="10" spans="2:26" ht="43.5" customHeight="1">
      <c r="B10" s="54"/>
      <c r="C10" s="47"/>
      <c r="D10" s="5"/>
      <c r="E10" s="2"/>
      <c r="F10" s="2" t="s">
        <v>144</v>
      </c>
      <c r="G10" s="104" t="s">
        <v>143</v>
      </c>
      <c r="H10" s="105"/>
      <c r="I10" s="2" t="s">
        <v>145</v>
      </c>
      <c r="J10" s="47"/>
      <c r="K10" s="5"/>
      <c r="L10" s="58"/>
      <c r="M10" s="64"/>
      <c r="N10" s="64"/>
      <c r="O10" s="65"/>
      <c r="P10" s="64"/>
      <c r="Q10" s="58"/>
      <c r="R10" s="47"/>
      <c r="S10" s="5"/>
      <c r="T10" s="2" t="s">
        <v>151</v>
      </c>
      <c r="U10" s="104" t="s">
        <v>152</v>
      </c>
      <c r="V10" s="105"/>
      <c r="W10" s="2" t="s">
        <v>154</v>
      </c>
      <c r="X10" s="54"/>
      <c r="Y10" s="51"/>
      <c r="Z10" s="7"/>
    </row>
    <row r="11" spans="1:27" ht="20.25" customHeight="1" thickBot="1">
      <c r="A11" s="40" t="s">
        <v>133</v>
      </c>
      <c r="B11" s="52"/>
      <c r="C11" s="45"/>
      <c r="D11" s="5"/>
      <c r="E11" s="5"/>
      <c r="F11" s="5"/>
      <c r="G11" s="5"/>
      <c r="H11" s="5"/>
      <c r="I11" s="44"/>
      <c r="J11" s="45"/>
      <c r="K11" s="39"/>
      <c r="L11" s="41" t="s">
        <v>134</v>
      </c>
      <c r="M11" s="66"/>
      <c r="N11" s="66"/>
      <c r="O11" s="67"/>
      <c r="P11" s="42" t="s">
        <v>133</v>
      </c>
      <c r="Q11" s="48"/>
      <c r="R11" s="49"/>
      <c r="S11" s="41"/>
      <c r="T11" s="41"/>
      <c r="U11" s="68"/>
      <c r="V11" s="68"/>
      <c r="W11" s="68"/>
      <c r="X11" s="48"/>
      <c r="Y11" s="49"/>
      <c r="Z11" s="77"/>
      <c r="AA11" s="39" t="s">
        <v>138</v>
      </c>
    </row>
    <row r="12" spans="1:28" ht="23.25" customHeight="1" thickTop="1">
      <c r="A12" s="54"/>
      <c r="B12" s="69"/>
      <c r="C12" s="108" t="s">
        <v>5</v>
      </c>
      <c r="D12" s="116"/>
      <c r="E12" s="70"/>
      <c r="F12" s="54"/>
      <c r="G12" s="54"/>
      <c r="H12" s="55"/>
      <c r="I12" s="54"/>
      <c r="J12" s="108" t="s">
        <v>131</v>
      </c>
      <c r="K12" s="108"/>
      <c r="L12" s="54"/>
      <c r="M12" s="71"/>
      <c r="O12" s="61"/>
      <c r="P12" s="55"/>
      <c r="Q12" s="54"/>
      <c r="R12" s="108" t="s">
        <v>132</v>
      </c>
      <c r="S12" s="108"/>
      <c r="T12" s="54"/>
      <c r="U12" s="71"/>
      <c r="V12" s="54"/>
      <c r="W12" s="55"/>
      <c r="X12" s="54"/>
      <c r="Y12" s="108" t="s">
        <v>6</v>
      </c>
      <c r="Z12" s="108"/>
      <c r="AA12" s="70"/>
      <c r="AB12" s="54"/>
    </row>
    <row r="13" spans="1:28" ht="16.5" customHeight="1">
      <c r="A13" s="54"/>
      <c r="B13" s="57"/>
      <c r="C13" s="108" t="s">
        <v>64</v>
      </c>
      <c r="D13" s="108"/>
      <c r="E13" s="72"/>
      <c r="F13" s="54"/>
      <c r="G13" s="54"/>
      <c r="H13" s="55"/>
      <c r="I13" s="54"/>
      <c r="J13" s="108" t="s">
        <v>64</v>
      </c>
      <c r="K13" s="108"/>
      <c r="L13" s="54"/>
      <c r="M13" s="71"/>
      <c r="O13" s="61"/>
      <c r="P13" s="55"/>
      <c r="Q13" s="54"/>
      <c r="R13" s="108" t="s">
        <v>65</v>
      </c>
      <c r="S13" s="108"/>
      <c r="T13" s="54"/>
      <c r="U13" s="71"/>
      <c r="V13" s="54"/>
      <c r="W13" s="55"/>
      <c r="X13" s="54"/>
      <c r="Y13" s="108" t="s">
        <v>130</v>
      </c>
      <c r="Z13" s="108"/>
      <c r="AA13" s="72"/>
      <c r="AB13" s="54"/>
    </row>
    <row r="14" spans="1:28" ht="51" customHeight="1">
      <c r="A14" s="54"/>
      <c r="B14" s="73" t="s">
        <v>141</v>
      </c>
      <c r="C14" s="104" t="s">
        <v>140</v>
      </c>
      <c r="D14" s="105"/>
      <c r="E14" s="74" t="s">
        <v>142</v>
      </c>
      <c r="F14" s="54"/>
      <c r="G14" s="54"/>
      <c r="H14" s="55"/>
      <c r="I14" s="73" t="s">
        <v>141</v>
      </c>
      <c r="J14" s="104" t="s">
        <v>146</v>
      </c>
      <c r="K14" s="105"/>
      <c r="L14" s="74" t="s">
        <v>145</v>
      </c>
      <c r="M14" s="71"/>
      <c r="O14" s="61"/>
      <c r="P14" s="55"/>
      <c r="Q14" s="73" t="s">
        <v>144</v>
      </c>
      <c r="R14" s="104" t="s">
        <v>147</v>
      </c>
      <c r="S14" s="105"/>
      <c r="T14" s="74" t="s">
        <v>142</v>
      </c>
      <c r="U14" s="71"/>
      <c r="V14" s="54"/>
      <c r="W14" s="55"/>
      <c r="X14" s="73" t="s">
        <v>149</v>
      </c>
      <c r="Y14" s="104" t="s">
        <v>148</v>
      </c>
      <c r="Z14" s="105"/>
      <c r="AA14" s="74" t="s">
        <v>145</v>
      </c>
      <c r="AB14" s="54"/>
    </row>
    <row r="15" spans="1:28" ht="30" customHeight="1">
      <c r="A15" s="117" t="str">
        <f>'１日目'!A5</f>
        <v>JSCしもつま</v>
      </c>
      <c r="B15" s="117"/>
      <c r="C15" s="2"/>
      <c r="D15" s="2"/>
      <c r="E15" s="118" t="str">
        <f>'１日目'!A26</f>
        <v>エスペランサ総和ＦＣ</v>
      </c>
      <c r="F15" s="118"/>
      <c r="H15" s="117" t="str">
        <f>'１日目'!A32</f>
        <v>境町ＳＳ</v>
      </c>
      <c r="I15" s="117"/>
      <c r="J15" s="1"/>
      <c r="L15" s="117" t="str">
        <f>'１日目'!A46</f>
        <v>アズーSC</v>
      </c>
      <c r="M15" s="117"/>
      <c r="O15" s="3"/>
      <c r="P15" s="117" t="str">
        <f>'１日目'!A64</f>
        <v>八千代町ＳＳ</v>
      </c>
      <c r="Q15" s="117"/>
      <c r="R15" s="1"/>
      <c r="S15" s="1"/>
      <c r="T15" s="117" t="str">
        <f>'１日目'!A78</f>
        <v>下館南ＳＳＳ</v>
      </c>
      <c r="U15" s="117"/>
      <c r="W15" s="117" t="str">
        <f>'１日目'!A84</f>
        <v>古河ＳＳ</v>
      </c>
      <c r="X15" s="117"/>
      <c r="Y15" s="106" t="s">
        <v>150</v>
      </c>
      <c r="Z15" s="107"/>
      <c r="AA15" s="117" t="str">
        <f>'１日目'!A105</f>
        <v>八千代JFC</v>
      </c>
      <c r="AB15" s="117"/>
    </row>
    <row r="16" spans="1:28" ht="30" customHeight="1">
      <c r="A16" s="117"/>
      <c r="B16" s="117"/>
      <c r="C16" s="2"/>
      <c r="D16" s="2"/>
      <c r="E16" s="118"/>
      <c r="F16" s="118"/>
      <c r="G16" s="1"/>
      <c r="H16" s="117"/>
      <c r="I16" s="117"/>
      <c r="J16" s="1"/>
      <c r="L16" s="117"/>
      <c r="M16" s="117"/>
      <c r="O16" s="3"/>
      <c r="P16" s="117"/>
      <c r="Q16" s="117"/>
      <c r="R16" s="1"/>
      <c r="S16" s="1"/>
      <c r="T16" s="117"/>
      <c r="U16" s="117"/>
      <c r="W16" s="117"/>
      <c r="X16" s="117"/>
      <c r="Y16" s="1"/>
      <c r="Z16" s="1"/>
      <c r="AA16" s="117"/>
      <c r="AB16" s="117"/>
    </row>
    <row r="17" spans="1:28" ht="30" customHeight="1">
      <c r="A17" s="117"/>
      <c r="B17" s="117"/>
      <c r="C17" s="2"/>
      <c r="D17" s="2"/>
      <c r="E17" s="118"/>
      <c r="F17" s="118"/>
      <c r="G17" s="1"/>
      <c r="H17" s="117"/>
      <c r="I17" s="117"/>
      <c r="J17" s="1"/>
      <c r="L17" s="117"/>
      <c r="M17" s="117"/>
      <c r="O17" s="3"/>
      <c r="P17" s="117"/>
      <c r="Q17" s="117"/>
      <c r="R17" s="1"/>
      <c r="S17" s="1"/>
      <c r="T17" s="117"/>
      <c r="U17" s="117"/>
      <c r="W17" s="117"/>
      <c r="X17" s="117"/>
      <c r="Y17" s="1"/>
      <c r="Z17" s="1"/>
      <c r="AA17" s="117"/>
      <c r="AB17" s="117"/>
    </row>
    <row r="18" spans="1:28" ht="30" customHeight="1">
      <c r="A18" s="117"/>
      <c r="B18" s="117"/>
      <c r="C18" s="2"/>
      <c r="D18" s="2"/>
      <c r="E18" s="118"/>
      <c r="F18" s="118"/>
      <c r="G18" s="1"/>
      <c r="H18" s="117"/>
      <c r="I18" s="117"/>
      <c r="J18" s="1"/>
      <c r="L18" s="117"/>
      <c r="M18" s="117"/>
      <c r="O18" s="3"/>
      <c r="P18" s="117"/>
      <c r="Q18" s="117"/>
      <c r="R18" s="1"/>
      <c r="S18" s="1"/>
      <c r="T18" s="117"/>
      <c r="U18" s="117"/>
      <c r="W18" s="117"/>
      <c r="X18" s="117"/>
      <c r="Y18" s="1"/>
      <c r="Z18" s="1"/>
      <c r="AA18" s="117"/>
      <c r="AB18" s="117"/>
    </row>
    <row r="19" spans="1:28" ht="15.75" customHeight="1">
      <c r="A19" s="6"/>
      <c r="B19" s="6"/>
      <c r="C19" s="2"/>
      <c r="D19" s="2"/>
      <c r="E19" s="38"/>
      <c r="F19" s="111" t="s">
        <v>135</v>
      </c>
      <c r="G19" s="111"/>
      <c r="H19" s="111"/>
      <c r="I19" s="6"/>
      <c r="J19" s="1"/>
      <c r="L19" s="6"/>
      <c r="M19" s="6"/>
      <c r="O19" s="3"/>
      <c r="P19" s="6"/>
      <c r="Q19" s="6"/>
      <c r="R19" s="1"/>
      <c r="S19" s="1"/>
      <c r="T19" s="6"/>
      <c r="U19" s="111" t="s">
        <v>135</v>
      </c>
      <c r="V19" s="111"/>
      <c r="W19" s="111"/>
      <c r="X19" s="6"/>
      <c r="Y19" s="1"/>
      <c r="Z19" s="1"/>
      <c r="AA19" s="6"/>
      <c r="AB19" s="6"/>
    </row>
    <row r="20" spans="4:25" ht="30" customHeight="1">
      <c r="D20" s="75"/>
      <c r="E20" s="53"/>
      <c r="F20" s="103" t="s">
        <v>133</v>
      </c>
      <c r="G20" s="103"/>
      <c r="H20" s="103"/>
      <c r="I20" s="53"/>
      <c r="J20" s="76"/>
      <c r="K20" s="119"/>
      <c r="L20" s="119"/>
      <c r="M20" s="119"/>
      <c r="N20" s="120"/>
      <c r="O20" s="121"/>
      <c r="P20" s="108"/>
      <c r="Q20" s="108"/>
      <c r="R20" s="108"/>
      <c r="S20" s="75"/>
      <c r="T20" s="53"/>
      <c r="U20" s="103" t="s">
        <v>134</v>
      </c>
      <c r="V20" s="103"/>
      <c r="W20" s="103"/>
      <c r="X20" s="53"/>
      <c r="Y20" s="76"/>
    </row>
    <row r="21" spans="7:22" ht="30" customHeight="1">
      <c r="G21" s="1" t="s">
        <v>139</v>
      </c>
      <c r="V21" s="1" t="s">
        <v>139</v>
      </c>
    </row>
    <row r="22" spans="9:20" ht="30" customHeight="1">
      <c r="I22" s="109" t="s">
        <v>51</v>
      </c>
      <c r="J22" s="110"/>
      <c r="K22" s="110"/>
      <c r="L22" s="110"/>
      <c r="M22" s="109" t="str">
        <f>A15</f>
        <v>JSCしもつま</v>
      </c>
      <c r="N22" s="110"/>
      <c r="O22" s="110"/>
      <c r="P22" s="110"/>
      <c r="Q22" s="110"/>
      <c r="R22" s="110"/>
      <c r="S22" s="110"/>
      <c r="T22" s="112"/>
    </row>
    <row r="23" spans="9:20" ht="30" customHeight="1">
      <c r="I23" s="109" t="s">
        <v>52</v>
      </c>
      <c r="J23" s="110"/>
      <c r="K23" s="110"/>
      <c r="L23" s="110"/>
      <c r="M23" s="109" t="str">
        <f>W15</f>
        <v>古河ＳＳ</v>
      </c>
      <c r="N23" s="110"/>
      <c r="O23" s="110"/>
      <c r="P23" s="110"/>
      <c r="Q23" s="110"/>
      <c r="R23" s="110"/>
      <c r="S23" s="110"/>
      <c r="T23" s="112"/>
    </row>
    <row r="24" spans="9:20" ht="30" customHeight="1">
      <c r="I24" s="109" t="s">
        <v>53</v>
      </c>
      <c r="J24" s="110"/>
      <c r="K24" s="110"/>
      <c r="L24" s="110"/>
      <c r="M24" s="109" t="str">
        <f>H15</f>
        <v>境町ＳＳ</v>
      </c>
      <c r="N24" s="110"/>
      <c r="O24" s="110"/>
      <c r="P24" s="110"/>
      <c r="Q24" s="110"/>
      <c r="R24" s="110"/>
      <c r="S24" s="110"/>
      <c r="T24" s="112"/>
    </row>
    <row r="25" spans="9:20" ht="30" customHeight="1">
      <c r="I25" s="109" t="s">
        <v>53</v>
      </c>
      <c r="J25" s="110"/>
      <c r="K25" s="110"/>
      <c r="L25" s="110"/>
      <c r="M25" s="109" t="str">
        <f>P15</f>
        <v>八千代町ＳＳ</v>
      </c>
      <c r="N25" s="110"/>
      <c r="O25" s="110"/>
      <c r="P25" s="110"/>
      <c r="Q25" s="110"/>
      <c r="R25" s="110"/>
      <c r="S25" s="110"/>
      <c r="T25" s="112"/>
    </row>
    <row r="26" spans="11:18" ht="30" customHeight="1">
      <c r="K26" s="6"/>
      <c r="L26" s="6"/>
      <c r="Q26" s="6"/>
      <c r="R26" s="6"/>
    </row>
    <row r="27" spans="11:18" ht="30" customHeight="1">
      <c r="K27" s="6"/>
      <c r="L27" s="6"/>
      <c r="Q27" s="6"/>
      <c r="R27" s="6"/>
    </row>
    <row r="28" spans="11:18" ht="30" customHeight="1">
      <c r="K28" s="6"/>
      <c r="L28" s="6"/>
      <c r="Q28" s="6"/>
      <c r="R28" s="6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mergeCells count="48">
    <mergeCell ref="U8:V8"/>
    <mergeCell ref="F9:H9"/>
    <mergeCell ref="U9:W9"/>
    <mergeCell ref="C12:D12"/>
    <mergeCell ref="J12:K12"/>
    <mergeCell ref="AA15:AB18"/>
    <mergeCell ref="P15:Q18"/>
    <mergeCell ref="T15:U18"/>
    <mergeCell ref="Y12:Z12"/>
    <mergeCell ref="Y13:Z13"/>
    <mergeCell ref="N7:O7"/>
    <mergeCell ref="G8:H8"/>
    <mergeCell ref="A15:B18"/>
    <mergeCell ref="E15:F18"/>
    <mergeCell ref="H15:I18"/>
    <mergeCell ref="L15:M18"/>
    <mergeCell ref="A1:AC1"/>
    <mergeCell ref="Y2:AC2"/>
    <mergeCell ref="J3:S3"/>
    <mergeCell ref="N5:O5"/>
    <mergeCell ref="T3:AC3"/>
    <mergeCell ref="M6:P6"/>
    <mergeCell ref="I25:L25"/>
    <mergeCell ref="M22:T22"/>
    <mergeCell ref="M23:T23"/>
    <mergeCell ref="M24:T24"/>
    <mergeCell ref="M25:T25"/>
    <mergeCell ref="U10:V10"/>
    <mergeCell ref="K20:N20"/>
    <mergeCell ref="O20:R20"/>
    <mergeCell ref="R12:S12"/>
    <mergeCell ref="U19:W19"/>
    <mergeCell ref="G10:H10"/>
    <mergeCell ref="I22:L22"/>
    <mergeCell ref="F19:H19"/>
    <mergeCell ref="F20:H20"/>
    <mergeCell ref="I23:L23"/>
    <mergeCell ref="I24:L24"/>
    <mergeCell ref="U20:W20"/>
    <mergeCell ref="C14:D14"/>
    <mergeCell ref="J14:K14"/>
    <mergeCell ref="R14:S14"/>
    <mergeCell ref="Y15:Z15"/>
    <mergeCell ref="C13:D13"/>
    <mergeCell ref="J13:K13"/>
    <mergeCell ref="R13:S13"/>
    <mergeCell ref="W15:X18"/>
    <mergeCell ref="Y14:Z1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Tsutsumi</cp:lastModifiedBy>
  <cp:lastPrinted>2012-09-17T03:28:41Z</cp:lastPrinted>
  <dcterms:created xsi:type="dcterms:W3CDTF">2008-09-13T21:18:35Z</dcterms:created>
  <dcterms:modified xsi:type="dcterms:W3CDTF">2012-09-17T03:29:01Z</dcterms:modified>
  <cp:category/>
  <cp:version/>
  <cp:contentType/>
  <cp:contentStatus/>
</cp:coreProperties>
</file>